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0257D95A-3985-4B16-A01C-5C002285AA62}" xr6:coauthVersionLast="46" xr6:coauthVersionMax="46" xr10:uidLastSave="{00000000-0000-0000-0000-000000000000}"/>
  <bookViews>
    <workbookView xWindow="-108" yWindow="-108" windowWidth="23256" windowHeight="12576" tabRatio="884" firstSheet="5" activeTab="11" xr2:uid="{00000000-000D-0000-FFFF-FFFF00000000}"/>
  </bookViews>
  <sheets>
    <sheet name="leden 2021" sheetId="37" r:id="rId1"/>
    <sheet name="únor 2021" sheetId="38" r:id="rId2"/>
    <sheet name="březen 2021" sheetId="39" r:id="rId3"/>
    <sheet name="duben 2021" sheetId="40" r:id="rId4"/>
    <sheet name="květen 2021" sheetId="41" r:id="rId5"/>
    <sheet name="červen 2021" sheetId="42" r:id="rId6"/>
    <sheet name="červenec 2021" sheetId="43" r:id="rId7"/>
    <sheet name="srpen 2021" sheetId="44" r:id="rId8"/>
    <sheet name="září 2021" sheetId="45" r:id="rId9"/>
    <sheet name="říjen 2021" sheetId="46" r:id="rId10"/>
    <sheet name="listopad 2021" sheetId="47" r:id="rId11"/>
    <sheet name="prosinec 2021" sheetId="48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1_002" localSheetId="2">#REF!</definedName>
    <definedName name="I_01_001_002" localSheetId="5">#REF!</definedName>
    <definedName name="I_01_001_002" localSheetId="6">#REF!</definedName>
    <definedName name="I_01_001_002" localSheetId="3">#REF!</definedName>
    <definedName name="I_01_001_002" localSheetId="4">#REF!</definedName>
    <definedName name="I_01_001_002" localSheetId="0">#REF!</definedName>
    <definedName name="I_01_001_002" localSheetId="10">#REF!</definedName>
    <definedName name="I_01_001_002" localSheetId="11">#REF!</definedName>
    <definedName name="I_01_001_002" localSheetId="9">#REF!</definedName>
    <definedName name="I_01_001_002" localSheetId="7">#REF!</definedName>
    <definedName name="I_01_001_002" localSheetId="1">#REF!</definedName>
    <definedName name="I_01_001_002" localSheetId="8">#REF!</definedName>
    <definedName name="I_01_001_002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2_003" localSheetId="2">#REF!</definedName>
    <definedName name="i_01_002_003" localSheetId="5">#REF!</definedName>
    <definedName name="i_01_002_003" localSheetId="6">#REF!</definedName>
    <definedName name="i_01_002_003" localSheetId="3">#REF!</definedName>
    <definedName name="i_01_002_003" localSheetId="4">#REF!</definedName>
    <definedName name="i_01_002_003" localSheetId="0">#REF!</definedName>
    <definedName name="i_01_002_003" localSheetId="10">#REF!</definedName>
    <definedName name="i_01_002_003" localSheetId="11">#REF!</definedName>
    <definedName name="i_01_002_003" localSheetId="9">#REF!</definedName>
    <definedName name="i_01_002_003" localSheetId="7">#REF!</definedName>
    <definedName name="i_01_002_003" localSheetId="1">#REF!</definedName>
    <definedName name="i_01_002_003" localSheetId="8">#REF!</definedName>
    <definedName name="i_01_002_003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9" i="48" l="1"/>
  <c r="E32" i="48"/>
  <c r="E29" i="48"/>
  <c r="E26" i="48"/>
  <c r="E24" i="48"/>
  <c r="E29" i="47"/>
  <c r="E23" i="48" l="1"/>
  <c r="F32" i="48" s="1"/>
  <c r="D49" i="47"/>
  <c r="E32" i="47"/>
  <c r="E26" i="47"/>
  <c r="E24" i="47"/>
  <c r="D49" i="46"/>
  <c r="E32" i="46"/>
  <c r="E29" i="46"/>
  <c r="E26" i="46"/>
  <c r="E24" i="46"/>
  <c r="D49" i="45"/>
  <c r="E32" i="45"/>
  <c r="E29" i="45"/>
  <c r="E26" i="45"/>
  <c r="E24" i="45"/>
  <c r="F33" i="48" l="1"/>
  <c r="F36" i="48"/>
  <c r="F25" i="48"/>
  <c r="F29" i="48"/>
  <c r="F31" i="48"/>
  <c r="F28" i="48"/>
  <c r="F34" i="48"/>
  <c r="F24" i="48"/>
  <c r="F26" i="48"/>
  <c r="F30" i="48"/>
  <c r="F35" i="48"/>
  <c r="F27" i="48"/>
  <c r="E23" i="47"/>
  <c r="F35" i="47" s="1"/>
  <c r="E23" i="46"/>
  <c r="F30" i="46" s="1"/>
  <c r="E23" i="45"/>
  <c r="F26" i="45" s="1"/>
  <c r="D49" i="44"/>
  <c r="E32" i="44"/>
  <c r="E29" i="44"/>
  <c r="E26" i="44"/>
  <c r="E24" i="44"/>
  <c r="F23" i="48" l="1"/>
  <c r="F32" i="47"/>
  <c r="F31" i="47"/>
  <c r="F33" i="47"/>
  <c r="F27" i="47"/>
  <c r="F26" i="47"/>
  <c r="F28" i="47"/>
  <c r="F36" i="47"/>
  <c r="F30" i="47"/>
  <c r="F25" i="47"/>
  <c r="F29" i="47"/>
  <c r="F34" i="47"/>
  <c r="F24" i="47"/>
  <c r="F25" i="46"/>
  <c r="F24" i="46"/>
  <c r="F31" i="46"/>
  <c r="F32" i="46"/>
  <c r="F27" i="46"/>
  <c r="F33" i="46"/>
  <c r="F28" i="46"/>
  <c r="F35" i="46"/>
  <c r="F26" i="46"/>
  <c r="F34" i="46"/>
  <c r="F36" i="46"/>
  <c r="F29" i="46"/>
  <c r="F34" i="45"/>
  <c r="F35" i="45"/>
  <c r="F33" i="45"/>
  <c r="F31" i="45"/>
  <c r="F24" i="45"/>
  <c r="F27" i="45"/>
  <c r="F30" i="45"/>
  <c r="F25" i="45"/>
  <c r="F28" i="45"/>
  <c r="F32" i="45"/>
  <c r="F36" i="45"/>
  <c r="F29" i="45"/>
  <c r="E23" i="44"/>
  <c r="F24" i="44" s="1"/>
  <c r="E32" i="43"/>
  <c r="E29" i="43"/>
  <c r="E26" i="43"/>
  <c r="E24" i="43"/>
  <c r="F23" i="47" l="1"/>
  <c r="F23" i="46"/>
  <c r="F23" i="45"/>
  <c r="F31" i="44"/>
  <c r="F32" i="44"/>
  <c r="F35" i="44"/>
  <c r="F33" i="44"/>
  <c r="F27" i="44"/>
  <c r="F34" i="44"/>
  <c r="F26" i="44"/>
  <c r="F28" i="44"/>
  <c r="F29" i="44"/>
  <c r="F30" i="44"/>
  <c r="F36" i="44"/>
  <c r="F25" i="44"/>
  <c r="E23" i="43"/>
  <c r="F32" i="43" s="1"/>
  <c r="E32" i="42"/>
  <c r="E29" i="42"/>
  <c r="E26" i="42"/>
  <c r="E24" i="42"/>
  <c r="F23" i="44" l="1"/>
  <c r="F29" i="43"/>
  <c r="F28" i="43"/>
  <c r="F31" i="43"/>
  <c r="F27" i="43"/>
  <c r="F35" i="43"/>
  <c r="F33" i="43"/>
  <c r="F26" i="43"/>
  <c r="F34" i="43"/>
  <c r="F36" i="43"/>
  <c r="F30" i="43"/>
  <c r="F24" i="43"/>
  <c r="F25" i="43"/>
  <c r="E23" i="42"/>
  <c r="F33" i="42" s="1"/>
  <c r="E32" i="41"/>
  <c r="E29" i="41"/>
  <c r="E26" i="41"/>
  <c r="E24" i="41"/>
  <c r="F23" i="43" l="1"/>
  <c r="F28" i="42"/>
  <c r="F34" i="42"/>
  <c r="F31" i="42"/>
  <c r="F26" i="42"/>
  <c r="F36" i="42"/>
  <c r="F24" i="42"/>
  <c r="F35" i="42"/>
  <c r="F32" i="42"/>
  <c r="F27" i="42"/>
  <c r="F25" i="42"/>
  <c r="F29" i="42"/>
  <c r="F30" i="42"/>
  <c r="E23" i="41"/>
  <c r="F35" i="41" s="1"/>
  <c r="E32" i="40"/>
  <c r="E29" i="40"/>
  <c r="E26" i="40"/>
  <c r="E24" i="40"/>
  <c r="F23" i="42" l="1"/>
  <c r="F25" i="41"/>
  <c r="F28" i="41"/>
  <c r="F30" i="41"/>
  <c r="F36" i="41"/>
  <c r="F34" i="41"/>
  <c r="F29" i="41"/>
  <c r="F33" i="41"/>
  <c r="F27" i="41"/>
  <c r="F32" i="41"/>
  <c r="F24" i="41"/>
  <c r="F31" i="41"/>
  <c r="F26" i="41"/>
  <c r="E23" i="40"/>
  <c r="F31" i="40" s="1"/>
  <c r="E32" i="39"/>
  <c r="E29" i="39"/>
  <c r="E26" i="39"/>
  <c r="E24" i="39"/>
  <c r="F23" i="41" l="1"/>
  <c r="F35" i="40"/>
  <c r="F29" i="40"/>
  <c r="F36" i="40"/>
  <c r="F28" i="40"/>
  <c r="F30" i="40"/>
  <c r="F24" i="40"/>
  <c r="F34" i="40"/>
  <c r="F33" i="40"/>
  <c r="F26" i="40"/>
  <c r="F32" i="40"/>
  <c r="F27" i="40"/>
  <c r="F25" i="40"/>
  <c r="E23" i="39"/>
  <c r="F35" i="39" s="1"/>
  <c r="E32" i="38"/>
  <c r="E29" i="38"/>
  <c r="E26" i="38"/>
  <c r="E24" i="38"/>
  <c r="F23" i="40" l="1"/>
  <c r="F24" i="39"/>
  <c r="F36" i="39"/>
  <c r="F30" i="39"/>
  <c r="F27" i="39"/>
  <c r="F33" i="39"/>
  <c r="F34" i="39"/>
  <c r="F31" i="39"/>
  <c r="F32" i="39"/>
  <c r="F26" i="39"/>
  <c r="F28" i="39"/>
  <c r="F29" i="39"/>
  <c r="F25" i="39"/>
  <c r="E23" i="38"/>
  <c r="F32" i="38" s="1"/>
  <c r="E32" i="37"/>
  <c r="E29" i="37"/>
  <c r="E26" i="37"/>
  <c r="E24" i="37"/>
  <c r="F23" i="39" l="1"/>
  <c r="F35" i="38"/>
  <c r="F27" i="38"/>
  <c r="F25" i="38"/>
  <c r="F28" i="38"/>
  <c r="F33" i="38"/>
  <c r="F30" i="38"/>
  <c r="F36" i="38"/>
  <c r="F26" i="38"/>
  <c r="F29" i="38"/>
  <c r="F24" i="38"/>
  <c r="F34" i="38"/>
  <c r="F31" i="38"/>
  <c r="E23" i="37"/>
  <c r="F36" i="37" s="1"/>
  <c r="F23" i="38" l="1"/>
  <c r="F25" i="37"/>
  <c r="F27" i="37"/>
  <c r="F26" i="37"/>
  <c r="F33" i="37"/>
  <c r="F29" i="37"/>
  <c r="F28" i="37"/>
  <c r="F24" i="37"/>
  <c r="F34" i="37"/>
  <c r="F30" i="37"/>
  <c r="F35" i="37"/>
  <c r="F32" i="37"/>
  <c r="F31" i="37"/>
  <c r="F23" i="37" l="1"/>
</calcChain>
</file>

<file path=xl/sharedStrings.xml><?xml version="1.0" encoding="utf-8"?>
<sst xmlns="http://schemas.openxmlformats.org/spreadsheetml/2006/main" count="612" uniqueCount="55">
  <si>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</si>
  <si>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</si>
  <si>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</si>
  <si>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dluhopisových příležitostí</t>
  </si>
  <si>
    <t>Měna</t>
  </si>
  <si>
    <t>CZK</t>
  </si>
  <si>
    <t>Forma fondu</t>
  </si>
  <si>
    <t>otevřený podílový fond</t>
  </si>
  <si>
    <t>Jmenovitá hodnota PL, Kč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</si>
  <si>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</si>
  <si>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</si>
  <si>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</si>
  <si>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</si>
  <si>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</si>
  <si>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</si>
  <si>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</si>
  <si>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</si>
  <si>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</si>
  <si>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</si>
  <si>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</si>
  <si>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</si>
  <si>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</si>
  <si>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</si>
  <si>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</si>
  <si>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</si>
  <si>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</si>
  <si>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</si>
  <si>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</si>
  <si>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</si>
  <si>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</si>
  <si>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</si>
  <si>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</si>
  <si>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</si>
  <si>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</si>
  <si>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</si>
  <si>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CZ0008473998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</si>
  <si>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</si>
  <si>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</si>
  <si>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</si>
  <si>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</si>
  <si>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  Státní bezkupónové dluhopisy a ostatní cenné papíry přijímané centrální bankou k refinancování</t>
  </si>
  <si>
    <t>Vydané vládními institucemi</t>
  </si>
  <si>
    <t>ISIN</t>
  </si>
  <si>
    <t>za období 1.1.  - 31.1.2021</t>
  </si>
  <si>
    <t>za období 1.2.  - 28.2.2021</t>
  </si>
  <si>
    <t>za období 1.3.  - 31.3.2021</t>
  </si>
  <si>
    <t>za období 1.4.  - 30.4.2021</t>
  </si>
  <si>
    <t>za období 1.5.  - 31.5.2021</t>
  </si>
  <si>
    <t>za období 1.6.  - 30.6.2021</t>
  </si>
  <si>
    <t>za období 1.7.  - 31.7.2021</t>
  </si>
  <si>
    <t>za období 1.8.  - 31.8.2021</t>
  </si>
  <si>
    <t>za období 1.9.  - 30.9.2021</t>
  </si>
  <si>
    <t>za období 1.10.  - 31.10.2021</t>
  </si>
  <si>
    <t>za období 1.11.  - 30.11.2021</t>
  </si>
  <si>
    <t>za období 1.12.  - 31.12.2021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</si>
</sst>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3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horizontal="left" vertical="center"/>
      <protection hidden="1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9" fillId="0" borderId="0" xfId="1" applyFont="1" applyBorder="1" applyAlignment="1">
      <alignment horizontal="left" vertical="center"/>
    </xf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9" fillId="0" borderId="19" xfId="1" applyFont="1" applyFill="1" applyBorder="1" applyAlignment="1">
      <alignment vertical="center" wrapText="1"/>
    </xf>
    <xf numFmtId="0" fontId="18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8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3" fontId="21" fillId="0" borderId="21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2" xfId="1" applyNumberFormat="1" applyFont="1" applyFill="1" applyBorder="1" applyAlignment="1" applyProtection="1">
      <alignment horizontal="center" vertical="center"/>
    </xf>
    <xf numFmtId="0" fontId="1" fillId="0" borderId="31" xfId="1" applyFont="1" applyFill="1" applyBorder="1" applyAlignment="1">
      <alignment horizontal="left" vertical="center" indent="1"/>
    </xf>
    <xf numFmtId="0" fontId="18" fillId="0" borderId="32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33" xfId="1" applyNumberFormat="1" applyBorder="1" applyAlignment="1">
      <alignment horizontal="right" indent="1"/>
    </xf>
    <xf numFmtId="3" fontId="1" fillId="0" borderId="0" xfId="1" applyNumberFormat="1"/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14" fontId="21" fillId="0" borderId="0" xfId="1" applyNumberFormat="1" applyFont="1" applyFill="1" applyBorder="1" applyAlignment="1">
      <alignment horizontal="left" vertical="center"/>
    </xf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3" fontId="1" fillId="0" borderId="15" xfId="1" applyNumberFormat="1" applyBorder="1" applyAlignment="1">
      <alignment horizontal="right" indent="5"/>
    </xf>
    <xf numFmtId="3" fontId="1" fillId="0" borderId="33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  <xf numFmtId="0" fontId="1" fillId="0" borderId="18" xfId="1" applyFont="1" applyFill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28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29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0" xfId="1" applyFont="1" applyBorder="1" applyAlignment="1">
      <alignment horizontal="center"/>
    </xf>
    <xf numFmtId="0" fontId="21" fillId="0" borderId="17" xfId="1" applyFont="1" applyFill="1" applyBorder="1" applyAlignment="1">
      <alignment horizontal="center" vertical="center"/>
    </xf>
    <xf numFmtId="0" fontId="21" fillId="0" borderId="25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4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B80D4AD-DBC9-4E19-8F92-5D871C1612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2</xdr:row>
      <xdr:rowOff>3174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304370C-745D-4E09-8951-F1143FAAE7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3845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2</xdr:row>
      <xdr:rowOff>3174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1291E8D-6237-400B-9CD0-AA35C3C8A7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3845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2</xdr:row>
      <xdr:rowOff>3174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7877A5C-F5FB-471E-9C31-1C891044B2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384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B665B8E-836C-4E22-AC33-03B896414A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96065D3-F312-44EC-8B0B-99C540C627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D7376BB-7128-4801-9A4E-29EA8B40A1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2</xdr:row>
      <xdr:rowOff>3174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9239255-FAA6-4699-A771-7B49D8F7DB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2</xdr:row>
      <xdr:rowOff>3174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9B20E18-0E61-47AA-9F25-F735B84834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3845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2</xdr:row>
      <xdr:rowOff>3174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B79603-8EFA-492A-9DF1-3C4B8BD63A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3845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2</xdr:row>
      <xdr:rowOff>3174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45F7074-0A7B-451B-83B4-0DEA71BD0A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3845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2</xdr:row>
      <xdr:rowOff>3174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3497E71-4733-442C-A9B8-7866C36115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110" cy="3384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E1F96-2F38-466B-B796-657C8F44A123}">
  <sheetPr>
    <pageSetUpPr fitToPage="1"/>
  </sheetPr>
  <dimension ref="A1:F53"/>
  <sheetViews>
    <sheetView zoomScale="90" zoomScaleNormal="90" workbookViewId="0">
      <selection activeCell="F38" sqref="F38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00"/>
      <c r="B16" s="100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44227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1685945</v>
      </c>
      <c r="F23" s="57">
        <f>+F26+F29+F32+F36+F24</f>
        <v>100</v>
      </c>
    </row>
    <row r="24" spans="1:6" ht="27.75" hidden="1" customHeight="1" x14ac:dyDescent="0.25">
      <c r="A24" s="115" t="s">
        <v>40</v>
      </c>
      <c r="B24" s="116"/>
      <c r="C24" s="117"/>
      <c r="D24" s="60">
        <v>2</v>
      </c>
      <c r="E24" s="61">
        <f>E25</f>
        <v>0</v>
      </c>
      <c r="F24" s="62">
        <f>E24/E23*100</f>
        <v>0</v>
      </c>
    </row>
    <row r="25" spans="1:6" hidden="1" x14ac:dyDescent="0.25">
      <c r="A25" s="63" t="s">
        <v>41</v>
      </c>
      <c r="B25" s="64"/>
      <c r="C25" s="64"/>
      <c r="D25" s="60"/>
      <c r="E25" s="61">
        <v>0</v>
      </c>
      <c r="F25" s="62">
        <f>E25/E23*100</f>
        <v>0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83440</v>
      </c>
      <c r="F26" s="62">
        <f>E26/E23*100</f>
        <v>4.9491531455652469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83440</v>
      </c>
      <c r="F27" s="62">
        <f>E27/E23*100</f>
        <v>4.9491531455652469</v>
      </c>
    </row>
    <row r="28" spans="1:6" hidden="1" x14ac:dyDescent="0.25">
      <c r="A28" s="63" t="s">
        <v>20</v>
      </c>
      <c r="B28" s="64"/>
      <c r="C28" s="64"/>
      <c r="D28" s="60">
        <v>5</v>
      </c>
      <c r="E28" s="61">
        <v>0</v>
      </c>
      <c r="F28" s="62">
        <f>E28/E23*100</f>
        <v>0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1271499</v>
      </c>
      <c r="F29" s="62">
        <f>E29/E23*100</f>
        <v>75.417584796657067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518797</v>
      </c>
      <c r="F30" s="62">
        <f>E30/E23*100</f>
        <v>30.771881645012144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752702</v>
      </c>
      <c r="F31" s="62">
        <f>E31/E23*100</f>
        <v>44.645703151644923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313434</v>
      </c>
      <c r="F32" s="62">
        <f>E32/E23*100</f>
        <v>18.590997926978638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313434</v>
      </c>
      <c r="F34" s="62">
        <f>E34/E23*100</f>
        <v>18.590997926978638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17572</v>
      </c>
      <c r="F36" s="69">
        <f>E36/E23*100</f>
        <v>1.0422641307990475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43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11193996</v>
      </c>
      <c r="D44" s="83">
        <v>13435928</v>
      </c>
      <c r="E44" s="83">
        <v>12309133</v>
      </c>
      <c r="F44" s="84">
        <v>14772666</v>
      </c>
    </row>
    <row r="45" spans="1:6" x14ac:dyDescent="0.25">
      <c r="C45" s="85"/>
      <c r="D45" s="85"/>
      <c r="E45" s="85"/>
      <c r="F45" s="85"/>
    </row>
    <row r="46" spans="1:6" ht="15.6" x14ac:dyDescent="0.25">
      <c r="A46" s="75" t="s">
        <v>36</v>
      </c>
      <c r="B46" s="86"/>
      <c r="C46" s="86"/>
      <c r="D46" s="87"/>
      <c r="E46" s="88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v>44227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1673058153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E41:F41"/>
    <mergeCell ref="C43:F43"/>
    <mergeCell ref="A48:A49"/>
    <mergeCell ref="B48:B49"/>
    <mergeCell ref="C48:D48"/>
    <mergeCell ref="C50:D50"/>
    <mergeCell ref="A15:B15"/>
    <mergeCell ref="A24:C24"/>
    <mergeCell ref="A41:A43"/>
    <mergeCell ref="B41:B43"/>
    <mergeCell ref="C41:D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881EE-CA28-4EA0-8AA3-776E10AD6713}">
  <sheetPr>
    <pageSetUpPr fitToPage="1"/>
  </sheetPr>
  <dimension ref="A1:F53"/>
  <sheetViews>
    <sheetView topLeftCell="A45" zoomScale="96" zoomScaleNormal="96" workbookViewId="0">
      <selection activeCell="I43" sqref="I43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09"/>
      <c r="B16" s="109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44500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1600886</v>
      </c>
      <c r="F23" s="57">
        <f>+F26+F29+F32+F36+F24</f>
        <v>99.999999999999986</v>
      </c>
    </row>
    <row r="24" spans="1:6" ht="27.75" hidden="1" customHeight="1" x14ac:dyDescent="0.25">
      <c r="A24" s="115" t="s">
        <v>40</v>
      </c>
      <c r="B24" s="116"/>
      <c r="C24" s="117"/>
      <c r="D24" s="60">
        <v>2</v>
      </c>
      <c r="E24" s="61">
        <f>E25</f>
        <v>0</v>
      </c>
      <c r="F24" s="62">
        <f>E24/E23*100</f>
        <v>0</v>
      </c>
    </row>
    <row r="25" spans="1:6" hidden="1" x14ac:dyDescent="0.25">
      <c r="A25" s="63" t="s">
        <v>41</v>
      </c>
      <c r="B25" s="64"/>
      <c r="C25" s="64"/>
      <c r="D25" s="60"/>
      <c r="E25" s="61">
        <v>0</v>
      </c>
      <c r="F25" s="62">
        <f>E25/E23*100</f>
        <v>0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41196</v>
      </c>
      <c r="F26" s="62">
        <f>E26/E23*100</f>
        <v>2.573325021269472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41196</v>
      </c>
      <c r="F27" s="62">
        <f>E27/E23*100</f>
        <v>2.573325021269472</v>
      </c>
    </row>
    <row r="28" spans="1:6" hidden="1" x14ac:dyDescent="0.25">
      <c r="A28" s="63" t="s">
        <v>20</v>
      </c>
      <c r="B28" s="64"/>
      <c r="C28" s="64"/>
      <c r="D28" s="60">
        <v>5</v>
      </c>
      <c r="E28" s="61">
        <v>0</v>
      </c>
      <c r="F28" s="62">
        <f>E28/E23*100</f>
        <v>0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1240104</v>
      </c>
      <c r="F29" s="62">
        <f>E29/E23*100</f>
        <v>77.463604528992065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569043</v>
      </c>
      <c r="F30" s="62">
        <f>E30/E23*100</f>
        <v>35.545504177061957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671061</v>
      </c>
      <c r="F31" s="62">
        <f>E31/E23*100</f>
        <v>41.918100351930121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302299</v>
      </c>
      <c r="F32" s="62">
        <f>E32/E23*100</f>
        <v>18.883230910883096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302299</v>
      </c>
      <c r="F34" s="62">
        <f>E34/E23*100</f>
        <v>18.883230910883096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17287</v>
      </c>
      <c r="F36" s="69">
        <f>E36/E23*100</f>
        <v>1.079839538855359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52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5322904</v>
      </c>
      <c r="D44" s="83">
        <v>23495871</v>
      </c>
      <c r="E44" s="83">
        <v>5746527</v>
      </c>
      <c r="F44" s="84">
        <v>25360967</v>
      </c>
    </row>
    <row r="45" spans="1:6" x14ac:dyDescent="0.25">
      <c r="C45" s="85"/>
      <c r="D45" s="85"/>
      <c r="E45" s="85"/>
      <c r="F45" s="85"/>
    </row>
    <row r="46" spans="1:6" ht="15.6" x14ac:dyDescent="0.25">
      <c r="A46" s="75" t="s">
        <v>36</v>
      </c>
      <c r="B46" s="86"/>
      <c r="C46" s="86"/>
      <c r="D46" s="87"/>
      <c r="E46" s="88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f>F22</f>
        <v>44500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1577361205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C50:D50"/>
    <mergeCell ref="A15:B15"/>
    <mergeCell ref="A24:C24"/>
    <mergeCell ref="A41:A43"/>
    <mergeCell ref="B41:B43"/>
    <mergeCell ref="C41:D41"/>
    <mergeCell ref="E41:F41"/>
    <mergeCell ref="C43:F43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A7EDE-7E6B-453A-A87B-C87473CFD7DC}">
  <sheetPr>
    <pageSetUpPr fitToPage="1"/>
  </sheetPr>
  <dimension ref="A1:F53"/>
  <sheetViews>
    <sheetView topLeftCell="A48" zoomScale="96" zoomScaleNormal="96" workbookViewId="0">
      <selection activeCell="E36" sqref="E36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10"/>
      <c r="B16" s="110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44530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1790477</v>
      </c>
      <c r="F23" s="57">
        <f>+F26+F29+F32+F36+F24</f>
        <v>100</v>
      </c>
    </row>
    <row r="24" spans="1:6" ht="27.75" hidden="1" customHeight="1" x14ac:dyDescent="0.25">
      <c r="A24" s="115" t="s">
        <v>40</v>
      </c>
      <c r="B24" s="116"/>
      <c r="C24" s="117"/>
      <c r="D24" s="60">
        <v>2</v>
      </c>
      <c r="E24" s="61">
        <f>E25</f>
        <v>0</v>
      </c>
      <c r="F24" s="62">
        <f>E24/E23*100</f>
        <v>0</v>
      </c>
    </row>
    <row r="25" spans="1:6" hidden="1" x14ac:dyDescent="0.25">
      <c r="A25" s="63" t="s">
        <v>41</v>
      </c>
      <c r="B25" s="64"/>
      <c r="C25" s="64"/>
      <c r="D25" s="60"/>
      <c r="E25" s="61">
        <v>0</v>
      </c>
      <c r="F25" s="62">
        <f>E25/E23*100</f>
        <v>0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53070</v>
      </c>
      <c r="F26" s="62">
        <f>E26/E23*100</f>
        <v>2.9640146173338167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52962</v>
      </c>
      <c r="F27" s="62">
        <f>E27/E23*100</f>
        <v>2.9579827051673937</v>
      </c>
    </row>
    <row r="28" spans="1:6" x14ac:dyDescent="0.25">
      <c r="A28" s="63" t="s">
        <v>20</v>
      </c>
      <c r="B28" s="64"/>
      <c r="C28" s="64"/>
      <c r="D28" s="60">
        <v>5</v>
      </c>
      <c r="E28" s="61">
        <v>108</v>
      </c>
      <c r="F28" s="62">
        <f>E28/E23*100</f>
        <v>6.0319121664226911E-3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1386343</v>
      </c>
      <c r="F29" s="62">
        <f>E29/E23*100</f>
        <v>77.42869637532344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684501</v>
      </c>
      <c r="F30" s="62">
        <f>E30/E23*100</f>
        <v>38.230091757671282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701842</v>
      </c>
      <c r="F31" s="62">
        <f>E31/E23*100</f>
        <v>39.198604617652165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331382</v>
      </c>
      <c r="F32" s="62">
        <f>E32/E23*100</f>
        <v>18.508028866050779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331382</v>
      </c>
      <c r="F34" s="62">
        <f>E34/E23*100</f>
        <v>18.508028866050779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19682</v>
      </c>
      <c r="F36" s="69">
        <f>E36/E23*100</f>
        <v>1.0992601412919574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53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182447370</v>
      </c>
      <c r="D44" s="83">
        <v>27245731</v>
      </c>
      <c r="E44" s="83">
        <v>195027701</v>
      </c>
      <c r="F44" s="84">
        <v>29183679</v>
      </c>
    </row>
    <row r="45" spans="1:6" x14ac:dyDescent="0.25">
      <c r="C45" s="85"/>
      <c r="D45" s="85"/>
      <c r="E45" s="85"/>
      <c r="F45" s="85"/>
    </row>
    <row r="46" spans="1:6" ht="15.6" x14ac:dyDescent="0.25">
      <c r="A46" s="75" t="s">
        <v>36</v>
      </c>
      <c r="B46" s="86"/>
      <c r="C46" s="86"/>
      <c r="D46" s="87"/>
      <c r="E46" s="88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f>F22</f>
        <v>44530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1745608542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E41:F41"/>
    <mergeCell ref="C43:F43"/>
    <mergeCell ref="A48:A49"/>
    <mergeCell ref="B48:B49"/>
    <mergeCell ref="C48:D48"/>
    <mergeCell ref="C50:D50"/>
    <mergeCell ref="A15:B15"/>
    <mergeCell ref="A24:C24"/>
    <mergeCell ref="A41:A43"/>
    <mergeCell ref="B41:B43"/>
    <mergeCell ref="C41:D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3089C-9F15-4AE3-BA11-ED9F46922AF0}">
  <sheetPr>
    <pageSetUpPr fitToPage="1"/>
  </sheetPr>
  <dimension ref="A1:F53"/>
  <sheetViews>
    <sheetView tabSelected="1" zoomScale="96" zoomScaleNormal="96" workbookViewId="0">
      <selection activeCell="I8" sqref="I8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11"/>
      <c r="B16" s="111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44561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1727359</v>
      </c>
      <c r="F23" s="57">
        <f>+F26+F29+F32+F36+F24</f>
        <v>100</v>
      </c>
    </row>
    <row r="24" spans="1:6" ht="27.75" customHeight="1" x14ac:dyDescent="0.25">
      <c r="A24" s="115" t="s">
        <v>40</v>
      </c>
      <c r="B24" s="116"/>
      <c r="C24" s="117"/>
      <c r="D24" s="60">
        <v>2</v>
      </c>
      <c r="E24" s="61">
        <f>E25</f>
        <v>577758</v>
      </c>
      <c r="F24" s="62">
        <f>E24/E23*100</f>
        <v>33.447476754976819</v>
      </c>
    </row>
    <row r="25" spans="1:6" x14ac:dyDescent="0.25">
      <c r="A25" s="63" t="s">
        <v>41</v>
      </c>
      <c r="B25" s="64"/>
      <c r="C25" s="64"/>
      <c r="D25" s="60"/>
      <c r="E25" s="61">
        <v>577758</v>
      </c>
      <c r="F25" s="62">
        <f>E25/E23*100</f>
        <v>33.447476754976819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68416</v>
      </c>
      <c r="F26" s="62">
        <f>E26/E23*100</f>
        <v>3.9607284878244768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68307</v>
      </c>
      <c r="F27" s="62">
        <f>E27/E23*100</f>
        <v>3.9544182766871279</v>
      </c>
    </row>
    <row r="28" spans="1:6" x14ac:dyDescent="0.25">
      <c r="A28" s="63" t="s">
        <v>20</v>
      </c>
      <c r="B28" s="64"/>
      <c r="C28" s="64"/>
      <c r="D28" s="60">
        <v>5</v>
      </c>
      <c r="E28" s="61">
        <v>109</v>
      </c>
      <c r="F28" s="62">
        <f>E28/E23*100</f>
        <v>6.3102111373489825E-3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747721</v>
      </c>
      <c r="F29" s="62">
        <f>E29/E23*100</f>
        <v>43.286948457153379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91406</v>
      </c>
      <c r="F30" s="62">
        <f>E30/E23*100</f>
        <v>5.2916620111974408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656315</v>
      </c>
      <c r="F31" s="62">
        <f>E31/E23*100</f>
        <v>37.995286445955934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326702</v>
      </c>
      <c r="F32" s="62">
        <f>E32/E23*100</f>
        <v>18.913381642148504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326702</v>
      </c>
      <c r="F34" s="62">
        <f>E34/E23*100</f>
        <v>18.913381642148504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6762</v>
      </c>
      <c r="F36" s="69">
        <f>E36/E23*100</f>
        <v>0.39146465789682394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54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10759334</v>
      </c>
      <c r="D44" s="83">
        <v>19137690</v>
      </c>
      <c r="E44" s="83">
        <v>11533579</v>
      </c>
      <c r="F44" s="84">
        <v>20529515</v>
      </c>
    </row>
    <row r="45" spans="1:6" x14ac:dyDescent="0.25">
      <c r="C45" s="85"/>
      <c r="D45" s="85"/>
      <c r="E45" s="85"/>
      <c r="F45" s="85"/>
    </row>
    <row r="46" spans="1:6" ht="15.6" x14ac:dyDescent="0.25">
      <c r="A46" s="75" t="s">
        <v>36</v>
      </c>
      <c r="B46" s="86"/>
      <c r="C46" s="86"/>
      <c r="D46" s="87"/>
      <c r="E46" s="88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f>F22</f>
        <v>44561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1721172701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C50:D50"/>
    <mergeCell ref="A15:B15"/>
    <mergeCell ref="A24:C24"/>
    <mergeCell ref="A41:A43"/>
    <mergeCell ref="B41:B43"/>
    <mergeCell ref="C41:D41"/>
    <mergeCell ref="E41:F41"/>
    <mergeCell ref="C43:F43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D614A-3BCF-4690-B013-98523B8D33EA}">
  <sheetPr>
    <pageSetUpPr fitToPage="1"/>
  </sheetPr>
  <dimension ref="A1:F53"/>
  <sheetViews>
    <sheetView topLeftCell="A42" zoomScale="90" zoomScaleNormal="90" workbookViewId="0">
      <selection activeCell="I11" sqref="I11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01"/>
      <c r="B16" s="101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44255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1717838</v>
      </c>
      <c r="F23" s="57">
        <f>+F26+F29+F32+F36+F24</f>
        <v>100</v>
      </c>
    </row>
    <row r="24" spans="1:6" ht="27.75" hidden="1" customHeight="1" x14ac:dyDescent="0.25">
      <c r="A24" s="115" t="s">
        <v>40</v>
      </c>
      <c r="B24" s="116"/>
      <c r="C24" s="117"/>
      <c r="D24" s="60">
        <v>2</v>
      </c>
      <c r="E24" s="61">
        <f>E25</f>
        <v>0</v>
      </c>
      <c r="F24" s="62">
        <f>E24/E23*100</f>
        <v>0</v>
      </c>
    </row>
    <row r="25" spans="1:6" hidden="1" x14ac:dyDescent="0.25">
      <c r="A25" s="63" t="s">
        <v>41</v>
      </c>
      <c r="B25" s="64"/>
      <c r="C25" s="64"/>
      <c r="D25" s="60"/>
      <c r="E25" s="61">
        <v>0</v>
      </c>
      <c r="F25" s="62">
        <f>E25/E23*100</f>
        <v>0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88197</v>
      </c>
      <c r="F26" s="62">
        <f>E26/E23*100</f>
        <v>5.1341861106809841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88197</v>
      </c>
      <c r="F27" s="62">
        <f>E27/E23*100</f>
        <v>5.1341861106809841</v>
      </c>
    </row>
    <row r="28" spans="1:6" hidden="1" x14ac:dyDescent="0.25">
      <c r="A28" s="63" t="s">
        <v>20</v>
      </c>
      <c r="B28" s="64"/>
      <c r="C28" s="64"/>
      <c r="D28" s="60">
        <v>5</v>
      </c>
      <c r="E28" s="61">
        <v>0</v>
      </c>
      <c r="F28" s="62">
        <f>E28/E23*100</f>
        <v>0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1302466</v>
      </c>
      <c r="F29" s="62">
        <f>E29/E23*100</f>
        <v>75.820071508489164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510631</v>
      </c>
      <c r="F30" s="62">
        <f>E30/E23*100</f>
        <v>29.725212738337376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791835</v>
      </c>
      <c r="F31" s="62">
        <f>E31/E23*100</f>
        <v>46.094858770151788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316370</v>
      </c>
      <c r="F32" s="62">
        <f>E32/E23*100</f>
        <v>18.416754082748199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316370</v>
      </c>
      <c r="F34" s="62">
        <f>E34/E23*100</f>
        <v>18.416754082748199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10805</v>
      </c>
      <c r="F36" s="69">
        <f>E36/E23*100</f>
        <v>0.62898829808165846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44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16221277</v>
      </c>
      <c r="D44" s="83">
        <v>25319968</v>
      </c>
      <c r="E44" s="83">
        <v>17787046</v>
      </c>
      <c r="F44" s="84">
        <v>27777996</v>
      </c>
    </row>
    <row r="45" spans="1:6" x14ac:dyDescent="0.25">
      <c r="C45" s="85"/>
      <c r="D45" s="85"/>
      <c r="E45" s="85"/>
      <c r="F45" s="85"/>
    </row>
    <row r="46" spans="1:6" ht="15.6" x14ac:dyDescent="0.25">
      <c r="A46" s="75" t="s">
        <v>36</v>
      </c>
      <c r="B46" s="86"/>
      <c r="C46" s="86"/>
      <c r="D46" s="87"/>
      <c r="E46" s="88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v>44255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1654891641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C50:D50"/>
    <mergeCell ref="A15:B15"/>
    <mergeCell ref="A24:C24"/>
    <mergeCell ref="A41:A43"/>
    <mergeCell ref="B41:B43"/>
    <mergeCell ref="C41:D41"/>
    <mergeCell ref="E41:F41"/>
    <mergeCell ref="C43:F43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432B8-6F20-4B05-ADC2-E9CE03E68CFB}">
  <sheetPr>
    <pageSetUpPr fitToPage="1"/>
  </sheetPr>
  <dimension ref="A1:F53"/>
  <sheetViews>
    <sheetView topLeftCell="A39" zoomScale="90" zoomScaleNormal="90" workbookViewId="0">
      <selection activeCell="I13" sqref="I13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02"/>
      <c r="B16" s="102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44286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1658107</v>
      </c>
      <c r="F23" s="57">
        <f>+F26+F29+F32+F36+F24</f>
        <v>100</v>
      </c>
    </row>
    <row r="24" spans="1:6" ht="27.75" hidden="1" customHeight="1" x14ac:dyDescent="0.25">
      <c r="A24" s="115" t="s">
        <v>40</v>
      </c>
      <c r="B24" s="116"/>
      <c r="C24" s="117"/>
      <c r="D24" s="60">
        <v>2</v>
      </c>
      <c r="E24" s="61">
        <f>E25</f>
        <v>0</v>
      </c>
      <c r="F24" s="62">
        <f>E24/E23*100</f>
        <v>0</v>
      </c>
    </row>
    <row r="25" spans="1:6" hidden="1" x14ac:dyDescent="0.25">
      <c r="A25" s="63" t="s">
        <v>41</v>
      </c>
      <c r="B25" s="64"/>
      <c r="C25" s="64"/>
      <c r="D25" s="60"/>
      <c r="E25" s="61">
        <v>0</v>
      </c>
      <c r="F25" s="62">
        <f>E25/E23*100</f>
        <v>0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82489</v>
      </c>
      <c r="F26" s="62">
        <f>E26/E23*100</f>
        <v>4.9748900402688125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82489</v>
      </c>
      <c r="F27" s="62">
        <f>E27/E23*100</f>
        <v>4.9748900402688125</v>
      </c>
    </row>
    <row r="28" spans="1:6" hidden="1" x14ac:dyDescent="0.25">
      <c r="A28" s="63" t="s">
        <v>20</v>
      </c>
      <c r="B28" s="64"/>
      <c r="C28" s="64"/>
      <c r="D28" s="60">
        <v>5</v>
      </c>
      <c r="E28" s="61">
        <v>0</v>
      </c>
      <c r="F28" s="62">
        <f>E28/E23*100</f>
        <v>0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1246526</v>
      </c>
      <c r="F29" s="62">
        <f>E29/E23*100</f>
        <v>75.177657412941386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541696</v>
      </c>
      <c r="F30" s="62">
        <f>E30/E23*100</f>
        <v>32.669544245335189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704830</v>
      </c>
      <c r="F31" s="62">
        <f>E31/E23*100</f>
        <v>42.50811316760619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317078</v>
      </c>
      <c r="F32" s="62">
        <f>E32/E23*100</f>
        <v>19.12289134537156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317078</v>
      </c>
      <c r="F34" s="62">
        <f>E34/E23*100</f>
        <v>19.12289134537156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12014</v>
      </c>
      <c r="F36" s="69">
        <f>E36/E23*100</f>
        <v>0.72456120141824387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45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12621250</v>
      </c>
      <c r="D44" s="83">
        <v>17439917</v>
      </c>
      <c r="E44" s="83">
        <v>13763890</v>
      </c>
      <c r="F44" s="84">
        <v>19018327</v>
      </c>
    </row>
    <row r="45" spans="1:6" x14ac:dyDescent="0.25">
      <c r="C45" s="85"/>
      <c r="D45" s="85"/>
      <c r="E45" s="85"/>
      <c r="F45" s="85"/>
    </row>
    <row r="46" spans="1:6" ht="15.6" x14ac:dyDescent="0.25">
      <c r="A46" s="75" t="s">
        <v>36</v>
      </c>
      <c r="B46" s="86"/>
      <c r="C46" s="86"/>
      <c r="D46" s="87"/>
      <c r="E46" s="88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v>44286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1641203806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E41:F41"/>
    <mergeCell ref="C43:F43"/>
    <mergeCell ref="A48:A49"/>
    <mergeCell ref="B48:B49"/>
    <mergeCell ref="C48:D48"/>
    <mergeCell ref="C50:D50"/>
    <mergeCell ref="A15:B15"/>
    <mergeCell ref="A24:C24"/>
    <mergeCell ref="A41:A43"/>
    <mergeCell ref="B41:B43"/>
    <mergeCell ref="C41:D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C1C60-AAC1-4660-8A9B-0142338DF364}">
  <sheetPr>
    <pageSetUpPr fitToPage="1"/>
  </sheetPr>
  <dimension ref="A1:F53"/>
  <sheetViews>
    <sheetView topLeftCell="A45" zoomScale="90" zoomScaleNormal="90" workbookViewId="0">
      <selection activeCell="J19" sqref="J19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03"/>
      <c r="B16" s="103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44316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1661319</v>
      </c>
      <c r="F23" s="57">
        <f>+F26+F29+F32+F36+F24</f>
        <v>100.00000000000001</v>
      </c>
    </row>
    <row r="24" spans="1:6" ht="27.75" hidden="1" customHeight="1" x14ac:dyDescent="0.25">
      <c r="A24" s="115" t="s">
        <v>40</v>
      </c>
      <c r="B24" s="116"/>
      <c r="C24" s="117"/>
      <c r="D24" s="60">
        <v>2</v>
      </c>
      <c r="E24" s="61">
        <f>E25</f>
        <v>0</v>
      </c>
      <c r="F24" s="62">
        <f>E24/E23*100</f>
        <v>0</v>
      </c>
    </row>
    <row r="25" spans="1:6" hidden="1" x14ac:dyDescent="0.25">
      <c r="A25" s="63" t="s">
        <v>41</v>
      </c>
      <c r="B25" s="64"/>
      <c r="C25" s="64"/>
      <c r="D25" s="60"/>
      <c r="E25" s="61">
        <v>0</v>
      </c>
      <c r="F25" s="62">
        <f>E25/E23*100</f>
        <v>0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54172</v>
      </c>
      <c r="F26" s="62">
        <f>E26/E23*100</f>
        <v>3.2607825468799185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54172</v>
      </c>
      <c r="F27" s="62">
        <f>E27/E23*100</f>
        <v>3.2607825468799185</v>
      </c>
    </row>
    <row r="28" spans="1:6" hidden="1" x14ac:dyDescent="0.25">
      <c r="A28" s="63" t="s">
        <v>20</v>
      </c>
      <c r="B28" s="64"/>
      <c r="C28" s="64"/>
      <c r="D28" s="60">
        <v>5</v>
      </c>
      <c r="E28" s="61">
        <v>0</v>
      </c>
      <c r="F28" s="62">
        <f>E28/E23*100</f>
        <v>0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1288565</v>
      </c>
      <c r="F29" s="62">
        <f>E29/E23*100</f>
        <v>77.562767897074565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545263</v>
      </c>
      <c r="F30" s="62">
        <f>E30/E23*100</f>
        <v>32.821089748567253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743302</v>
      </c>
      <c r="F31" s="62">
        <f>E31/E23*100</f>
        <v>44.741678148507305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301765</v>
      </c>
      <c r="F32" s="62">
        <f>E32/E23*100</f>
        <v>18.164181593059492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301765</v>
      </c>
      <c r="F34" s="62">
        <f>E34/E23*100</f>
        <v>18.164181593059492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16817</v>
      </c>
      <c r="F36" s="69">
        <f>E36/E23*100</f>
        <v>1.0122679629860369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46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11614858</v>
      </c>
      <c r="D44" s="83">
        <v>12527918</v>
      </c>
      <c r="E44" s="83">
        <v>12655012</v>
      </c>
      <c r="F44" s="84">
        <v>13639626</v>
      </c>
    </row>
    <row r="45" spans="1:6" x14ac:dyDescent="0.25">
      <c r="C45" s="85"/>
      <c r="D45" s="85"/>
      <c r="E45" s="85"/>
      <c r="F45" s="85"/>
    </row>
    <row r="46" spans="1:6" ht="15.6" x14ac:dyDescent="0.25">
      <c r="A46" s="75" t="s">
        <v>36</v>
      </c>
      <c r="B46" s="86"/>
      <c r="C46" s="86"/>
      <c r="D46" s="87"/>
      <c r="E46" s="88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v>44316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1646123640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C50:D50"/>
    <mergeCell ref="A15:B15"/>
    <mergeCell ref="A24:C24"/>
    <mergeCell ref="A41:A43"/>
    <mergeCell ref="B41:B43"/>
    <mergeCell ref="C41:D41"/>
    <mergeCell ref="E41:F41"/>
    <mergeCell ref="C43:F43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D2F48-CCBB-4144-BB3A-1DEBECB6C943}">
  <sheetPr>
    <pageSetUpPr fitToPage="1"/>
  </sheetPr>
  <dimension ref="A1:F53"/>
  <sheetViews>
    <sheetView topLeftCell="A39" zoomScale="90" zoomScaleNormal="90" workbookViewId="0">
      <selection activeCell="L32" sqref="L32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04"/>
      <c r="B16" s="104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44347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1670648</v>
      </c>
      <c r="F23" s="57">
        <f>+F26+F29+F32+F36+F24</f>
        <v>100</v>
      </c>
    </row>
    <row r="24" spans="1:6" ht="27.75" hidden="1" customHeight="1" x14ac:dyDescent="0.25">
      <c r="A24" s="115" t="s">
        <v>40</v>
      </c>
      <c r="B24" s="116"/>
      <c r="C24" s="117"/>
      <c r="D24" s="60">
        <v>2</v>
      </c>
      <c r="E24" s="61">
        <f>E25</f>
        <v>0</v>
      </c>
      <c r="F24" s="62">
        <f>E24/E23*100</f>
        <v>0</v>
      </c>
    </row>
    <row r="25" spans="1:6" hidden="1" x14ac:dyDescent="0.25">
      <c r="A25" s="63" t="s">
        <v>41</v>
      </c>
      <c r="B25" s="64"/>
      <c r="C25" s="64"/>
      <c r="D25" s="60"/>
      <c r="E25" s="61">
        <v>0</v>
      </c>
      <c r="F25" s="62">
        <f>E25/E23*100</f>
        <v>0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44691</v>
      </c>
      <c r="F26" s="62">
        <f>E26/E23*100</f>
        <v>2.6750697932778178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44691</v>
      </c>
      <c r="F27" s="62">
        <f>E27/E23*100</f>
        <v>2.6750697932778178</v>
      </c>
    </row>
    <row r="28" spans="1:6" hidden="1" x14ac:dyDescent="0.25">
      <c r="A28" s="63" t="s">
        <v>20</v>
      </c>
      <c r="B28" s="64"/>
      <c r="C28" s="64"/>
      <c r="D28" s="60">
        <v>5</v>
      </c>
      <c r="E28" s="61">
        <v>0</v>
      </c>
      <c r="F28" s="62">
        <f>E28/E23*100</f>
        <v>0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1302114</v>
      </c>
      <c r="F29" s="62">
        <f>E29/E23*100</f>
        <v>77.940655362470139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562082</v>
      </c>
      <c r="F30" s="62">
        <f>E30/E23*100</f>
        <v>33.64454989920079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740032</v>
      </c>
      <c r="F31" s="62">
        <f>E31/E23*100</f>
        <v>44.296105463269342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298232</v>
      </c>
      <c r="F32" s="62">
        <f>E32/E23*100</f>
        <v>17.85127686981339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298232</v>
      </c>
      <c r="F34" s="62">
        <f>E34/E23*100</f>
        <v>17.85127686981339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25611</v>
      </c>
      <c r="F36" s="69">
        <f>E36/E23*100</f>
        <v>1.5329979744386608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47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18255070</v>
      </c>
      <c r="D44" s="83">
        <v>14840800</v>
      </c>
      <c r="E44" s="83">
        <v>19896803</v>
      </c>
      <c r="F44" s="84">
        <v>16175314</v>
      </c>
    </row>
    <row r="45" spans="1:6" x14ac:dyDescent="0.25">
      <c r="C45" s="85"/>
      <c r="D45" s="85"/>
      <c r="E45" s="85"/>
      <c r="F45" s="85"/>
    </row>
    <row r="46" spans="1:6" ht="15.6" x14ac:dyDescent="0.25">
      <c r="A46" s="75" t="s">
        <v>36</v>
      </c>
      <c r="B46" s="86"/>
      <c r="C46" s="86"/>
      <c r="D46" s="87"/>
      <c r="E46" s="88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v>44347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1649430966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E41:F41"/>
    <mergeCell ref="C43:F43"/>
    <mergeCell ref="A48:A49"/>
    <mergeCell ref="B48:B49"/>
    <mergeCell ref="C48:D48"/>
    <mergeCell ref="C50:D50"/>
    <mergeCell ref="A15:B15"/>
    <mergeCell ref="A24:C24"/>
    <mergeCell ref="A41:A43"/>
    <mergeCell ref="B41:B43"/>
    <mergeCell ref="C41:D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31622-1205-44C8-8A24-71F92F7A4CD6}">
  <sheetPr>
    <pageSetUpPr fitToPage="1"/>
  </sheetPr>
  <dimension ref="A1:F53"/>
  <sheetViews>
    <sheetView zoomScale="96" zoomScaleNormal="96" workbookViewId="0">
      <selection activeCell="L39" sqref="L39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05"/>
      <c r="B16" s="105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44377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1719119</v>
      </c>
      <c r="F23" s="57">
        <f>+F26+F29+F32+F36+F24</f>
        <v>100.00000000000001</v>
      </c>
    </row>
    <row r="24" spans="1:6" ht="27.75" hidden="1" customHeight="1" x14ac:dyDescent="0.25">
      <c r="A24" s="115" t="s">
        <v>40</v>
      </c>
      <c r="B24" s="116"/>
      <c r="C24" s="117"/>
      <c r="D24" s="60">
        <v>2</v>
      </c>
      <c r="E24" s="61">
        <f>E25</f>
        <v>0</v>
      </c>
      <c r="F24" s="62">
        <f>E24/E23*100</f>
        <v>0</v>
      </c>
    </row>
    <row r="25" spans="1:6" hidden="1" x14ac:dyDescent="0.25">
      <c r="A25" s="63" t="s">
        <v>41</v>
      </c>
      <c r="B25" s="64"/>
      <c r="C25" s="64"/>
      <c r="D25" s="60"/>
      <c r="E25" s="61">
        <v>0</v>
      </c>
      <c r="F25" s="62">
        <f>E25/E23*100</f>
        <v>0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92475</v>
      </c>
      <c r="F26" s="62">
        <f>E26/E23*100</f>
        <v>5.3792087691427994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92475</v>
      </c>
      <c r="F27" s="62">
        <f>E27/E23*100</f>
        <v>5.3792087691427994</v>
      </c>
    </row>
    <row r="28" spans="1:6" hidden="1" x14ac:dyDescent="0.25">
      <c r="A28" s="63" t="s">
        <v>20</v>
      </c>
      <c r="B28" s="64"/>
      <c r="C28" s="64"/>
      <c r="D28" s="60">
        <v>5</v>
      </c>
      <c r="E28" s="61">
        <v>0</v>
      </c>
      <c r="F28" s="62">
        <f>E28/E23*100</f>
        <v>0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1252049</v>
      </c>
      <c r="F29" s="62">
        <f>E29/E23*100</f>
        <v>72.830851151083792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593590</v>
      </c>
      <c r="F30" s="62">
        <f>E30/E23*100</f>
        <v>34.528732449586094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658459</v>
      </c>
      <c r="F31" s="62">
        <f>E31/E23*100</f>
        <v>38.302118701497683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301031</v>
      </c>
      <c r="F32" s="62">
        <f>E32/E23*100</f>
        <v>17.510771505637482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301031</v>
      </c>
      <c r="F34" s="62">
        <f>E34/E23*100</f>
        <v>17.510771505637482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73564</v>
      </c>
      <c r="F36" s="69">
        <f>E36/E23*100</f>
        <v>4.2791685741359382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48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9238843</v>
      </c>
      <c r="D44" s="83">
        <v>18397878</v>
      </c>
      <c r="E44" s="83">
        <v>10099542</v>
      </c>
      <c r="F44" s="84">
        <v>20107176</v>
      </c>
    </row>
    <row r="45" spans="1:6" x14ac:dyDescent="0.25">
      <c r="C45" s="85"/>
      <c r="D45" s="85"/>
      <c r="E45" s="85"/>
      <c r="F45" s="85"/>
    </row>
    <row r="46" spans="1:6" ht="15.6" x14ac:dyDescent="0.25">
      <c r="A46" s="75" t="s">
        <v>36</v>
      </c>
      <c r="B46" s="86"/>
      <c r="C46" s="86"/>
      <c r="D46" s="87"/>
      <c r="E46" s="88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v>44377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1641423014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C50:D50"/>
    <mergeCell ref="A15:B15"/>
    <mergeCell ref="A24:C24"/>
    <mergeCell ref="A41:A43"/>
    <mergeCell ref="B41:B43"/>
    <mergeCell ref="C41:D41"/>
    <mergeCell ref="E41:F41"/>
    <mergeCell ref="C43:F43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D4192-64B6-41F5-BF51-63F18CE2A122}">
  <sheetPr>
    <pageSetUpPr fitToPage="1"/>
  </sheetPr>
  <dimension ref="A1:F53"/>
  <sheetViews>
    <sheetView topLeftCell="A42" zoomScale="96" zoomScaleNormal="96" workbookViewId="0">
      <selection activeCell="H49" sqref="H49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06"/>
      <c r="B16" s="106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44408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1665331</v>
      </c>
      <c r="F23" s="57">
        <f>+F26+F29+F32+F36+F24</f>
        <v>100.00000000000001</v>
      </c>
    </row>
    <row r="24" spans="1:6" ht="27.75" hidden="1" customHeight="1" x14ac:dyDescent="0.25">
      <c r="A24" s="115" t="s">
        <v>40</v>
      </c>
      <c r="B24" s="116"/>
      <c r="C24" s="117"/>
      <c r="D24" s="60">
        <v>2</v>
      </c>
      <c r="E24" s="61">
        <f>E25</f>
        <v>0</v>
      </c>
      <c r="F24" s="62">
        <f>E24/E23*100</f>
        <v>0</v>
      </c>
    </row>
    <row r="25" spans="1:6" hidden="1" x14ac:dyDescent="0.25">
      <c r="A25" s="63" t="s">
        <v>41</v>
      </c>
      <c r="B25" s="64"/>
      <c r="C25" s="64"/>
      <c r="D25" s="60"/>
      <c r="E25" s="61">
        <v>0</v>
      </c>
      <c r="F25" s="62">
        <f>E25/E23*100</f>
        <v>0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34814</v>
      </c>
      <c r="F26" s="62">
        <f>E26/E23*100</f>
        <v>2.0905153389926689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34814</v>
      </c>
      <c r="F27" s="62">
        <f>E27/E23*100</f>
        <v>2.0905153389926689</v>
      </c>
    </row>
    <row r="28" spans="1:6" hidden="1" x14ac:dyDescent="0.25">
      <c r="A28" s="63" t="s">
        <v>20</v>
      </c>
      <c r="B28" s="64"/>
      <c r="C28" s="64"/>
      <c r="D28" s="60">
        <v>5</v>
      </c>
      <c r="E28" s="61">
        <v>0</v>
      </c>
      <c r="F28" s="62">
        <f>E28/E23*100</f>
        <v>0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1305681</v>
      </c>
      <c r="F29" s="62">
        <f>E29/E23*100</f>
        <v>78.403692719345287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615197</v>
      </c>
      <c r="F30" s="62">
        <f>E30/E23*100</f>
        <v>36.941424857881103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690484</v>
      </c>
      <c r="F31" s="62">
        <f>E31/E23*100</f>
        <v>41.462267861464177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300954</v>
      </c>
      <c r="F32" s="62">
        <f>E32/E23*100</f>
        <v>18.071722678554593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300954</v>
      </c>
      <c r="F34" s="62">
        <f>E34/E23*100</f>
        <v>18.071722678554593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23882</v>
      </c>
      <c r="F36" s="69">
        <f>E36/E23*100</f>
        <v>1.4340692631074543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49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12823344</v>
      </c>
      <c r="D44" s="83">
        <v>13857030</v>
      </c>
      <c r="E44" s="83">
        <v>14032694.41</v>
      </c>
      <c r="F44" s="84">
        <v>15170378.93</v>
      </c>
    </row>
    <row r="45" spans="1:6" x14ac:dyDescent="0.25">
      <c r="C45" s="85"/>
      <c r="D45" s="85"/>
      <c r="E45" s="85"/>
      <c r="F45" s="85"/>
    </row>
    <row r="46" spans="1:6" ht="15.6" x14ac:dyDescent="0.25">
      <c r="A46" s="75" t="s">
        <v>36</v>
      </c>
      <c r="B46" s="86"/>
      <c r="C46" s="86"/>
      <c r="D46" s="87"/>
      <c r="E46" s="88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v>44408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1645068845.51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E41:F41"/>
    <mergeCell ref="C43:F43"/>
    <mergeCell ref="A48:A49"/>
    <mergeCell ref="B48:B49"/>
    <mergeCell ref="C48:D48"/>
    <mergeCell ref="C50:D50"/>
    <mergeCell ref="A15:B15"/>
    <mergeCell ref="A24:C24"/>
    <mergeCell ref="A41:A43"/>
    <mergeCell ref="B41:B43"/>
    <mergeCell ref="C41:D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C201F-DE36-420F-8007-52303420C02B}">
  <sheetPr>
    <pageSetUpPr fitToPage="1"/>
  </sheetPr>
  <dimension ref="A1:F53"/>
  <sheetViews>
    <sheetView topLeftCell="A39" zoomScale="96" zoomScaleNormal="96" workbookViewId="0">
      <selection activeCell="D17" sqref="D17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07"/>
      <c r="B16" s="107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44439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1658908</v>
      </c>
      <c r="F23" s="57">
        <f>+F26+F29+F32+F36+F24</f>
        <v>100</v>
      </c>
    </row>
    <row r="24" spans="1:6" ht="27.75" hidden="1" customHeight="1" x14ac:dyDescent="0.25">
      <c r="A24" s="115" t="s">
        <v>40</v>
      </c>
      <c r="B24" s="116"/>
      <c r="C24" s="117"/>
      <c r="D24" s="60">
        <v>2</v>
      </c>
      <c r="E24" s="61">
        <f>E25</f>
        <v>0</v>
      </c>
      <c r="F24" s="62">
        <f>E24/E23*100</f>
        <v>0</v>
      </c>
    </row>
    <row r="25" spans="1:6" hidden="1" x14ac:dyDescent="0.25">
      <c r="A25" s="63" t="s">
        <v>41</v>
      </c>
      <c r="B25" s="64"/>
      <c r="C25" s="64"/>
      <c r="D25" s="60"/>
      <c r="E25" s="61">
        <v>0</v>
      </c>
      <c r="F25" s="62">
        <f>E25/E23*100</f>
        <v>0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34906</v>
      </c>
      <c r="F26" s="62">
        <f>E26/E23*100</f>
        <v>2.1041552635830318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34906</v>
      </c>
      <c r="F27" s="62">
        <f>E27/E23*100</f>
        <v>2.1041552635830318</v>
      </c>
    </row>
    <row r="28" spans="1:6" hidden="1" x14ac:dyDescent="0.25">
      <c r="A28" s="63" t="s">
        <v>20</v>
      </c>
      <c r="B28" s="64"/>
      <c r="C28" s="64"/>
      <c r="D28" s="60">
        <v>5</v>
      </c>
      <c r="E28" s="61">
        <v>0</v>
      </c>
      <c r="F28" s="62">
        <f>E28/E23*100</f>
        <v>0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1296871</v>
      </c>
      <c r="F29" s="62">
        <f>E29/E23*100</f>
        <v>78.176185780043255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607605</v>
      </c>
      <c r="F30" s="62">
        <f>E30/E23*100</f>
        <v>36.626805103116027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689266</v>
      </c>
      <c r="F31" s="62">
        <f>E31/E23*100</f>
        <v>41.549380676927235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303691</v>
      </c>
      <c r="F32" s="62">
        <f>E32/E23*100</f>
        <v>18.306681262613719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303691</v>
      </c>
      <c r="F34" s="62">
        <f>E34/E23*100</f>
        <v>18.306681262613719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23440</v>
      </c>
      <c r="F36" s="69">
        <f>E36/E23*100</f>
        <v>1.4129776937599914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50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6732247</v>
      </c>
      <c r="D44" s="83">
        <v>16387679</v>
      </c>
      <c r="E44" s="83">
        <v>7364517</v>
      </c>
      <c r="F44" s="84">
        <v>17938036</v>
      </c>
    </row>
    <row r="45" spans="1:6" x14ac:dyDescent="0.25">
      <c r="C45" s="85"/>
      <c r="D45" s="85"/>
      <c r="E45" s="85"/>
      <c r="F45" s="85"/>
    </row>
    <row r="46" spans="1:6" ht="15.6" x14ac:dyDescent="0.25">
      <c r="A46" s="75" t="s">
        <v>36</v>
      </c>
      <c r="B46" s="86"/>
      <c r="C46" s="86"/>
      <c r="D46" s="87"/>
      <c r="E46" s="88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f>F22</f>
        <v>44439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1632148790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C50:D50"/>
    <mergeCell ref="A15:B15"/>
    <mergeCell ref="A24:C24"/>
    <mergeCell ref="A41:A43"/>
    <mergeCell ref="B41:B43"/>
    <mergeCell ref="C41:D41"/>
    <mergeCell ref="E41:F41"/>
    <mergeCell ref="C43:F43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91D44-9BE4-4B93-A11F-293B3F8FB39A}">
  <sheetPr>
    <pageSetUpPr fitToPage="1"/>
  </sheetPr>
  <dimension ref="A1:F53"/>
  <sheetViews>
    <sheetView topLeftCell="A45" zoomScale="96" zoomScaleNormal="96" workbookViewId="0">
      <selection activeCell="I18" sqref="I18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20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42</v>
      </c>
      <c r="B9" s="99" t="s">
        <v>35</v>
      </c>
      <c r="C9" s="19"/>
      <c r="D9" s="20"/>
      <c r="E9" s="21" t="s">
        <v>4</v>
      </c>
      <c r="F9" s="22" t="s">
        <v>5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6</v>
      </c>
      <c r="B11" s="25" t="s">
        <v>7</v>
      </c>
      <c r="C11" s="26"/>
      <c r="D11" s="27"/>
      <c r="E11" s="28" t="s">
        <v>8</v>
      </c>
      <c r="F11" s="29">
        <v>1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9</v>
      </c>
      <c r="B13" s="29" t="s">
        <v>10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14"/>
      <c r="B15" s="114"/>
      <c r="C15" s="15"/>
      <c r="D15" s="32"/>
      <c r="E15" s="23"/>
      <c r="F15" s="33"/>
    </row>
    <row r="16" spans="1:6" x14ac:dyDescent="0.25">
      <c r="A16" s="108"/>
      <c r="B16" s="108"/>
      <c r="C16" s="15"/>
      <c r="D16" s="32"/>
      <c r="E16" s="23"/>
      <c r="F16" s="33"/>
    </row>
    <row r="17" spans="1:6" x14ac:dyDescent="0.25">
      <c r="A17" s="34"/>
      <c r="B17" s="34"/>
      <c r="C17" s="32"/>
      <c r="D17" s="32"/>
      <c r="E17" s="35"/>
      <c r="F17" s="15"/>
    </row>
    <row r="18" spans="1:6" x14ac:dyDescent="0.25">
      <c r="A18" s="34"/>
      <c r="B18" s="34"/>
      <c r="C18" s="32"/>
      <c r="D18" s="32"/>
      <c r="E18" s="35"/>
      <c r="F18" s="15"/>
    </row>
    <row r="19" spans="1:6" ht="15.6" x14ac:dyDescent="0.25">
      <c r="A19" s="36" t="s">
        <v>11</v>
      </c>
      <c r="B19" s="37"/>
      <c r="C19" s="37"/>
      <c r="D19" s="38"/>
      <c r="E19" s="38"/>
      <c r="F19" s="38"/>
    </row>
    <row r="20" spans="1:6" ht="13.8" thickBot="1" x14ac:dyDescent="0.3">
      <c r="A20" s="39"/>
      <c r="B20" s="39"/>
      <c r="C20" s="39"/>
      <c r="D20" s="40"/>
      <c r="E20" s="40"/>
      <c r="F20" s="40"/>
    </row>
    <row r="21" spans="1:6" ht="39.6" x14ac:dyDescent="0.3">
      <c r="A21" s="41" t="s">
        <v>12</v>
      </c>
      <c r="B21" s="42"/>
      <c r="C21" s="43"/>
      <c r="D21" s="44" t="s">
        <v>13</v>
      </c>
      <c r="E21" s="45" t="s">
        <v>14</v>
      </c>
      <c r="F21" s="46" t="s">
        <v>15</v>
      </c>
    </row>
    <row r="22" spans="1:6" ht="13.8" thickBot="1" x14ac:dyDescent="0.3">
      <c r="A22" s="47"/>
      <c r="B22" s="48"/>
      <c r="C22" s="49"/>
      <c r="D22" s="50"/>
      <c r="E22" s="51" t="s">
        <v>16</v>
      </c>
      <c r="F22" s="52">
        <v>44469</v>
      </c>
    </row>
    <row r="23" spans="1:6" x14ac:dyDescent="0.25">
      <c r="A23" s="53" t="s">
        <v>17</v>
      </c>
      <c r="B23" s="54"/>
      <c r="C23" s="54"/>
      <c r="D23" s="55">
        <v>1</v>
      </c>
      <c r="E23" s="56">
        <f>+E26+E29+E32+E36+E24</f>
        <v>1638847</v>
      </c>
      <c r="F23" s="57">
        <f>+F26+F29+F32+F36+F24</f>
        <v>99.999999999999986</v>
      </c>
    </row>
    <row r="24" spans="1:6" ht="27.75" hidden="1" customHeight="1" x14ac:dyDescent="0.25">
      <c r="A24" s="115" t="s">
        <v>40</v>
      </c>
      <c r="B24" s="116"/>
      <c r="C24" s="117"/>
      <c r="D24" s="60">
        <v>2</v>
      </c>
      <c r="E24" s="61">
        <f>E25</f>
        <v>0</v>
      </c>
      <c r="F24" s="62">
        <f>E24/E23*100</f>
        <v>0</v>
      </c>
    </row>
    <row r="25" spans="1:6" hidden="1" x14ac:dyDescent="0.25">
      <c r="A25" s="63" t="s">
        <v>41</v>
      </c>
      <c r="B25" s="64"/>
      <c r="C25" s="64"/>
      <c r="D25" s="60"/>
      <c r="E25" s="61">
        <v>0</v>
      </c>
      <c r="F25" s="62">
        <f>E25/E23*100</f>
        <v>0</v>
      </c>
    </row>
    <row r="26" spans="1:6" x14ac:dyDescent="0.25">
      <c r="A26" s="58" t="s">
        <v>18</v>
      </c>
      <c r="B26" s="59"/>
      <c r="C26" s="59"/>
      <c r="D26" s="60">
        <v>3</v>
      </c>
      <c r="E26" s="61">
        <f>+E27+E28</f>
        <v>33533</v>
      </c>
      <c r="F26" s="62">
        <f>E26/E23*100</f>
        <v>2.0461336537211836</v>
      </c>
    </row>
    <row r="27" spans="1:6" x14ac:dyDescent="0.25">
      <c r="A27" s="63" t="s">
        <v>19</v>
      </c>
      <c r="B27" s="64"/>
      <c r="C27" s="64"/>
      <c r="D27" s="60">
        <v>4</v>
      </c>
      <c r="E27" s="61">
        <v>33533</v>
      </c>
      <c r="F27" s="62">
        <f>E27/E23*100</f>
        <v>2.0461336537211836</v>
      </c>
    </row>
    <row r="28" spans="1:6" hidden="1" x14ac:dyDescent="0.25">
      <c r="A28" s="63" t="s">
        <v>20</v>
      </c>
      <c r="B28" s="64"/>
      <c r="C28" s="64"/>
      <c r="D28" s="60">
        <v>5</v>
      </c>
      <c r="E28" s="61">
        <v>0</v>
      </c>
      <c r="F28" s="62">
        <f>E28/E23*100</f>
        <v>0</v>
      </c>
    </row>
    <row r="29" spans="1:6" x14ac:dyDescent="0.25">
      <c r="A29" s="58" t="s">
        <v>21</v>
      </c>
      <c r="B29" s="64"/>
      <c r="C29" s="64"/>
      <c r="D29" s="60">
        <v>9</v>
      </c>
      <c r="E29" s="61">
        <f>+E30+E31</f>
        <v>1285378</v>
      </c>
      <c r="F29" s="62">
        <f>E29/E23*100</f>
        <v>78.431848732676073</v>
      </c>
    </row>
    <row r="30" spans="1:6" x14ac:dyDescent="0.25">
      <c r="A30" s="63" t="s">
        <v>22</v>
      </c>
      <c r="B30" s="64"/>
      <c r="C30" s="64"/>
      <c r="D30" s="60">
        <v>10</v>
      </c>
      <c r="E30" s="61">
        <v>598390</v>
      </c>
      <c r="F30" s="62">
        <f>E30/E23*100</f>
        <v>36.512865447476187</v>
      </c>
    </row>
    <row r="31" spans="1:6" x14ac:dyDescent="0.25">
      <c r="A31" s="63" t="s">
        <v>23</v>
      </c>
      <c r="B31" s="64"/>
      <c r="C31" s="64"/>
      <c r="D31" s="60">
        <v>11</v>
      </c>
      <c r="E31" s="61">
        <v>686988</v>
      </c>
      <c r="F31" s="62">
        <f>E31/E23*100</f>
        <v>41.9189832851999</v>
      </c>
    </row>
    <row r="32" spans="1:6" x14ac:dyDescent="0.25">
      <c r="A32" s="58" t="s">
        <v>24</v>
      </c>
      <c r="B32" s="64"/>
      <c r="C32" s="64"/>
      <c r="D32" s="60">
        <v>12</v>
      </c>
      <c r="E32" s="61">
        <f>E34</f>
        <v>302393</v>
      </c>
      <c r="F32" s="62">
        <f>E32/E23*100</f>
        <v>18.451569914702226</v>
      </c>
    </row>
    <row r="33" spans="1:6" hidden="1" x14ac:dyDescent="0.25">
      <c r="A33" s="63" t="s">
        <v>25</v>
      </c>
      <c r="B33" s="64"/>
      <c r="C33" s="64"/>
      <c r="D33" s="60">
        <v>13</v>
      </c>
      <c r="E33" s="61">
        <v>0</v>
      </c>
      <c r="F33" s="62">
        <f>E33/E23*100</f>
        <v>0</v>
      </c>
    </row>
    <row r="34" spans="1:6" x14ac:dyDescent="0.25">
      <c r="A34" s="63" t="s">
        <v>26</v>
      </c>
      <c r="B34" s="64"/>
      <c r="C34" s="64"/>
      <c r="D34" s="60">
        <v>14</v>
      </c>
      <c r="E34" s="61">
        <v>302393</v>
      </c>
      <c r="F34" s="62">
        <f>E34/E23*100</f>
        <v>18.451569914702226</v>
      </c>
    </row>
    <row r="35" spans="1:6" hidden="1" x14ac:dyDescent="0.25">
      <c r="A35" s="63" t="s">
        <v>27</v>
      </c>
      <c r="B35" s="64"/>
      <c r="C35" s="64"/>
      <c r="D35" s="60">
        <v>15</v>
      </c>
      <c r="E35" s="61">
        <v>0</v>
      </c>
      <c r="F35" s="62">
        <f>E35/E23*100</f>
        <v>0</v>
      </c>
    </row>
    <row r="36" spans="1:6" ht="13.8" thickBot="1" x14ac:dyDescent="0.3">
      <c r="A36" s="65" t="s">
        <v>28</v>
      </c>
      <c r="B36" s="66"/>
      <c r="C36" s="66"/>
      <c r="D36" s="67">
        <v>24</v>
      </c>
      <c r="E36" s="68">
        <v>17543</v>
      </c>
      <c r="F36" s="69">
        <f>E36/E23*100</f>
        <v>1.0704476989005074</v>
      </c>
    </row>
    <row r="37" spans="1:6" x14ac:dyDescent="0.25">
      <c r="A37" s="70"/>
      <c r="B37" s="71"/>
      <c r="C37" s="71"/>
      <c r="D37" s="72"/>
      <c r="E37" s="73"/>
      <c r="F37" s="74"/>
    </row>
    <row r="38" spans="1:6" x14ac:dyDescent="0.25">
      <c r="A38" s="70"/>
      <c r="B38" s="71"/>
      <c r="C38" s="71"/>
      <c r="D38" s="72"/>
      <c r="E38" s="73"/>
      <c r="F38" s="74"/>
    </row>
    <row r="39" spans="1:6" ht="15.6" x14ac:dyDescent="0.25">
      <c r="A39" s="75" t="s">
        <v>29</v>
      </c>
      <c r="B39" s="76"/>
      <c r="C39" s="76"/>
      <c r="D39" s="76"/>
      <c r="E39" s="76"/>
      <c r="F39" s="76"/>
    </row>
    <row r="40" spans="1:6" ht="13.8" thickBot="1" x14ac:dyDescent="0.3">
      <c r="A40" s="77"/>
      <c r="B40" s="78"/>
      <c r="C40" s="78"/>
      <c r="D40" s="78"/>
      <c r="E40" s="78"/>
      <c r="F40" s="78"/>
    </row>
    <row r="41" spans="1:6" x14ac:dyDescent="0.25">
      <c r="A41" s="118" t="s">
        <v>30</v>
      </c>
      <c r="B41" s="121" t="s">
        <v>13</v>
      </c>
      <c r="C41" s="124" t="s">
        <v>31</v>
      </c>
      <c r="D41" s="125"/>
      <c r="E41" s="124" t="s">
        <v>32</v>
      </c>
      <c r="F41" s="125"/>
    </row>
    <row r="42" spans="1:6" x14ac:dyDescent="0.25">
      <c r="A42" s="119"/>
      <c r="B42" s="122"/>
      <c r="C42" s="79" t="s">
        <v>33</v>
      </c>
      <c r="D42" s="80" t="s">
        <v>34</v>
      </c>
      <c r="E42" s="79" t="s">
        <v>33</v>
      </c>
      <c r="F42" s="80" t="s">
        <v>34</v>
      </c>
    </row>
    <row r="43" spans="1:6" ht="13.5" customHeight="1" thickBot="1" x14ac:dyDescent="0.3">
      <c r="A43" s="120"/>
      <c r="B43" s="123"/>
      <c r="C43" s="126" t="s">
        <v>51</v>
      </c>
      <c r="D43" s="126"/>
      <c r="E43" s="126"/>
      <c r="F43" s="127"/>
    </row>
    <row r="44" spans="1:6" x14ac:dyDescent="0.25">
      <c r="A44" s="81" t="s">
        <v>35</v>
      </c>
      <c r="B44" s="82">
        <v>1</v>
      </c>
      <c r="C44" s="83">
        <v>10393021</v>
      </c>
      <c r="D44" s="83">
        <v>13714202</v>
      </c>
      <c r="E44" s="83">
        <v>11346315</v>
      </c>
      <c r="F44" s="84">
        <v>14972872</v>
      </c>
    </row>
    <row r="45" spans="1:6" x14ac:dyDescent="0.25">
      <c r="C45" s="85"/>
      <c r="D45" s="85"/>
      <c r="E45" s="85"/>
      <c r="F45" s="85"/>
    </row>
    <row r="46" spans="1:6" ht="15.6" x14ac:dyDescent="0.25">
      <c r="A46" s="75" t="s">
        <v>36</v>
      </c>
      <c r="B46" s="86"/>
      <c r="C46" s="86"/>
      <c r="D46" s="87"/>
      <c r="E46" s="88"/>
      <c r="F46" s="89"/>
    </row>
    <row r="47" spans="1:6" ht="13.8" thickBot="1" x14ac:dyDescent="0.3">
      <c r="A47" s="70"/>
      <c r="B47" s="86"/>
      <c r="C47" s="90"/>
      <c r="D47" s="90"/>
    </row>
    <row r="48" spans="1:6" ht="15.75" customHeight="1" x14ac:dyDescent="0.25">
      <c r="A48" s="128" t="s">
        <v>30</v>
      </c>
      <c r="B48" s="130" t="s">
        <v>13</v>
      </c>
      <c r="C48" s="131" t="s">
        <v>37</v>
      </c>
      <c r="D48" s="132"/>
      <c r="E48" s="91"/>
      <c r="F48" s="91"/>
    </row>
    <row r="49" spans="1:6" ht="15.75" customHeight="1" thickBot="1" x14ac:dyDescent="0.3">
      <c r="A49" s="129"/>
      <c r="B49" s="123"/>
      <c r="C49" s="92" t="s">
        <v>38</v>
      </c>
      <c r="D49" s="93">
        <f>F22</f>
        <v>44469</v>
      </c>
      <c r="E49" s="94"/>
      <c r="F49" s="91"/>
    </row>
    <row r="50" spans="1:6" x14ac:dyDescent="0.25">
      <c r="A50" s="81" t="s">
        <v>35</v>
      </c>
      <c r="B50" s="55">
        <v>1</v>
      </c>
      <c r="C50" s="112">
        <v>1616763041</v>
      </c>
      <c r="D50" s="113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1">
    <mergeCell ref="E41:F41"/>
    <mergeCell ref="C43:F43"/>
    <mergeCell ref="A48:A49"/>
    <mergeCell ref="B48:B49"/>
    <mergeCell ref="C48:D48"/>
    <mergeCell ref="C50:D50"/>
    <mergeCell ref="A15:B15"/>
    <mergeCell ref="A24:C24"/>
    <mergeCell ref="A41:A43"/>
    <mergeCell ref="B41:B43"/>
    <mergeCell ref="C41:D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2021</vt:lpstr>
      <vt:lpstr>únor 2021</vt:lpstr>
      <vt:lpstr>březen 2021</vt:lpstr>
      <vt:lpstr>duben 2021</vt:lpstr>
      <vt:lpstr>květen 2021</vt:lpstr>
      <vt:lpstr>červen 2021</vt:lpstr>
      <vt:lpstr>červenec 2021</vt:lpstr>
      <vt:lpstr>srpen 2021</vt:lpstr>
      <vt:lpstr>září 2021</vt:lpstr>
      <vt:lpstr>říjen 2021</vt:lpstr>
      <vt:lpstr>listopad 2021</vt:lpstr>
      <vt:lpstr>prosinec 2021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2022-01-07T08:26:58Z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2020-11-19T13:06:33Z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6082803f-68ec-4c6c-9642-e6fcd63dfec5</vt:lpwstr>
  </property>
  <property fmtid="{D5CDD505-2E9C-101B-9397-08002B2CF9AE}" pid="8" name="MSIP_Label_2a6524ed-fb1a-49fd-bafe-15c5e5ffd047_ContentBits">
    <vt:lpwstr>0</vt:lpwstr>
  </property>
</Properties>
</file>