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-15" yWindow="45" windowWidth="24030" windowHeight="4845" tabRatio="936" activeTab="11"/>
  </bookViews>
  <sheets>
    <sheet name="leden 2015" sheetId="127" r:id="rId1"/>
    <sheet name="únor 2015" sheetId="128" r:id="rId2"/>
    <sheet name="březen 2015 " sheetId="129" r:id="rId3"/>
    <sheet name="duben 2015" sheetId="130" r:id="rId4"/>
    <sheet name="květen 2015" sheetId="131" r:id="rId5"/>
    <sheet name="červen 2015" sheetId="132" r:id="rId6"/>
    <sheet name="červenec 2015" sheetId="133" r:id="rId7"/>
    <sheet name="srpen 2015" sheetId="134" r:id="rId8"/>
    <sheet name="září 2015" sheetId="135" r:id="rId9"/>
    <sheet name="říjen 2015" sheetId="136" r:id="rId10"/>
    <sheet name="listopad 2015" sheetId="137" r:id="rId11"/>
    <sheet name="prosinec 2015" sheetId="138" r:id="rId12"/>
  </sheets>
  <definedNames>
    <definedName name="i_01_001_001" localSheetId="2">#REF!</definedName>
    <definedName name="i_01_001_001" localSheetId="5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8" i="138" l="1"/>
  <c r="E25" i="138"/>
  <c r="E22" i="138"/>
  <c r="E21" i="138" l="1"/>
  <c r="F32" i="138" s="1"/>
  <c r="E28" i="137"/>
  <c r="E25" i="137"/>
  <c r="E22" i="137"/>
  <c r="F26" i="138" l="1"/>
  <c r="F31" i="138"/>
  <c r="F23" i="138"/>
  <c r="F22" i="138" s="1"/>
  <c r="F30" i="138"/>
  <c r="F29" i="138"/>
  <c r="F33" i="138"/>
  <c r="F27" i="138"/>
  <c r="F25" i="138" s="1"/>
  <c r="E21" i="137"/>
  <c r="F32" i="137" s="1"/>
  <c r="E22" i="136"/>
  <c r="E28" i="136"/>
  <c r="E25" i="136"/>
  <c r="F28" i="138" l="1"/>
  <c r="F21" i="138" s="1"/>
  <c r="F26" i="137"/>
  <c r="F23" i="137"/>
  <c r="F22" i="137" s="1"/>
  <c r="F31" i="137"/>
  <c r="F30" i="137"/>
  <c r="F29" i="137"/>
  <c r="F33" i="137"/>
  <c r="F27" i="137"/>
  <c r="F25" i="137" s="1"/>
  <c r="E21" i="136"/>
  <c r="F32" i="136" s="1"/>
  <c r="E28" i="135"/>
  <c r="E25" i="135"/>
  <c r="E22" i="135"/>
  <c r="F28" i="137" l="1"/>
  <c r="F21" i="137" s="1"/>
  <c r="F26" i="136"/>
  <c r="F23" i="136"/>
  <c r="F22" i="136" s="1"/>
  <c r="F31" i="136"/>
  <c r="F30" i="136"/>
  <c r="F29" i="136"/>
  <c r="F33" i="136"/>
  <c r="F27" i="136"/>
  <c r="F25" i="136" s="1"/>
  <c r="E21" i="135"/>
  <c r="F32" i="135" s="1"/>
  <c r="E28" i="134"/>
  <c r="E21" i="134" s="1"/>
  <c r="E25" i="134"/>
  <c r="E22" i="134"/>
  <c r="F21" i="136" l="1"/>
  <c r="F28" i="136"/>
  <c r="F26" i="135"/>
  <c r="F23" i="135"/>
  <c r="F22" i="135" s="1"/>
  <c r="F31" i="135"/>
  <c r="F30" i="135"/>
  <c r="F29" i="135"/>
  <c r="F33" i="135"/>
  <c r="F27" i="135"/>
  <c r="F25" i="135" s="1"/>
  <c r="F33" i="134"/>
  <c r="F23" i="134"/>
  <c r="F22" i="134" s="1"/>
  <c r="F27" i="134"/>
  <c r="F30" i="134"/>
  <c r="F32" i="134"/>
  <c r="F26" i="134"/>
  <c r="F29" i="134"/>
  <c r="F31" i="134"/>
  <c r="E28" i="133"/>
  <c r="E25" i="133"/>
  <c r="E22" i="133"/>
  <c r="F21" i="135" l="1"/>
  <c r="F28" i="135"/>
  <c r="F25" i="134"/>
  <c r="F28" i="134"/>
  <c r="E21" i="133"/>
  <c r="F33" i="133" s="1"/>
  <c r="F26" i="133"/>
  <c r="F23" i="133"/>
  <c r="F22" i="133" s="1"/>
  <c r="E28" i="132"/>
  <c r="E25" i="132"/>
  <c r="E22" i="132"/>
  <c r="F21" i="134" l="1"/>
  <c r="F30" i="133"/>
  <c r="F31" i="133"/>
  <c r="F27" i="133"/>
  <c r="F25" i="133" s="1"/>
  <c r="F32" i="133"/>
  <c r="F29" i="133"/>
  <c r="E21" i="132"/>
  <c r="F33" i="132" s="1"/>
  <c r="E28" i="131"/>
  <c r="E25" i="131"/>
  <c r="E22" i="131"/>
  <c r="F28" i="133" l="1"/>
  <c r="F21" i="133" s="1"/>
  <c r="F29" i="132"/>
  <c r="F30" i="132"/>
  <c r="F23" i="132"/>
  <c r="F22" i="132" s="1"/>
  <c r="F26" i="132"/>
  <c r="F31" i="132"/>
  <c r="F27" i="132"/>
  <c r="F32" i="132"/>
  <c r="F25" i="132"/>
  <c r="E21" i="131"/>
  <c r="F32" i="131" s="1"/>
  <c r="E28" i="130"/>
  <c r="E25" i="130"/>
  <c r="E22" i="130"/>
  <c r="F28" i="132" l="1"/>
  <c r="F21" i="132" s="1"/>
  <c r="F26" i="131"/>
  <c r="F23" i="131"/>
  <c r="F22" i="131" s="1"/>
  <c r="F31" i="131"/>
  <c r="F30" i="131"/>
  <c r="F29" i="131"/>
  <c r="F33" i="131"/>
  <c r="F27" i="131"/>
  <c r="F25" i="131" s="1"/>
  <c r="E21" i="130"/>
  <c r="F33" i="130" s="1"/>
  <c r="E28" i="129"/>
  <c r="E25" i="129"/>
  <c r="E22" i="129"/>
  <c r="F21" i="131" l="1"/>
  <c r="F28" i="131"/>
  <c r="F23" i="130"/>
  <c r="F22" i="130" s="1"/>
  <c r="F26" i="130"/>
  <c r="F30" i="130"/>
  <c r="F31" i="130"/>
  <c r="F27" i="130"/>
  <c r="F32" i="130"/>
  <c r="F29" i="130"/>
  <c r="E21" i="129"/>
  <c r="F33" i="129" s="1"/>
  <c r="E28" i="128"/>
  <c r="E25" i="128"/>
  <c r="E22" i="128"/>
  <c r="F28" i="130" l="1"/>
  <c r="F21" i="130" s="1"/>
  <c r="F25" i="130"/>
  <c r="F26" i="129"/>
  <c r="F27" i="129"/>
  <c r="F31" i="129"/>
  <c r="F32" i="129"/>
  <c r="F29" i="129"/>
  <c r="F23" i="129"/>
  <c r="F22" i="129" s="1"/>
  <c r="F30" i="129"/>
  <c r="E21" i="128"/>
  <c r="F33" i="128" s="1"/>
  <c r="E28" i="127"/>
  <c r="E25" i="127"/>
  <c r="E22" i="127"/>
  <c r="F25" i="129" l="1"/>
  <c r="F28" i="129"/>
  <c r="F23" i="128"/>
  <c r="F22" i="128" s="1"/>
  <c r="F29" i="128"/>
  <c r="F32" i="128"/>
  <c r="F26" i="128"/>
  <c r="F31" i="128"/>
  <c r="F27" i="128"/>
  <c r="F30" i="128"/>
  <c r="E21" i="127"/>
  <c r="F30" i="127" s="1"/>
  <c r="F21" i="129" l="1"/>
  <c r="F25" i="128"/>
  <c r="F28" i="128"/>
  <c r="F31" i="127"/>
  <c r="F33" i="127"/>
  <c r="F27" i="127"/>
  <c r="F29" i="127"/>
  <c r="F23" i="127"/>
  <c r="F22" i="127" s="1"/>
  <c r="F32" i="127"/>
  <c r="F26" i="127"/>
  <c r="F25" i="127"/>
  <c r="F21" i="128" l="1"/>
  <c r="F28" i="127"/>
  <c r="F21" i="127"/>
</calcChain>
</file>

<file path=xl/sharedStrings.xml><?xml version="1.0" encoding="utf-8"?>
<sst xmlns="http://schemas.openxmlformats.org/spreadsheetml/2006/main" count="636" uniqueCount="57">
  <si>
    <t>Typ fondu</t>
  </si>
  <si>
    <t>CZK</t>
  </si>
  <si>
    <t>Zkrácený název fondu</t>
  </si>
  <si>
    <t>Aktiva celkem</t>
  </si>
  <si>
    <t>Měna</t>
  </si>
  <si>
    <t>Jmenovitá hodnota PL, Kč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</si>
  <si>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</si>
  <si>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</si>
  <si>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</si>
  <si>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</si>
  <si>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</si>
  <si>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</si>
  <si>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</si>
  <si>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</si>
  <si>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</si>
  <si>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</si>
  <si>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</si>
  <si>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                                                    na celkových aktivech, %</t>
  </si>
  <si>
    <t>ř.</t>
  </si>
  <si>
    <t>A  K  T  I  V  A</t>
  </si>
  <si>
    <t>k datu</t>
  </si>
  <si>
    <t>otevřený podílový fond</t>
  </si>
  <si>
    <t>Forma fondu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</si>
  <si>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</si>
  <si>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</si>
  <si>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</si>
  <si>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>Raiffeisen investiční společnost a.s.
Praha 4, Hvězdova 1716/2b, PSČ 140 78, IČ: 29146739
zapsaná v obchodním rejstříku vedeném Městským soudem v Praze, oddíl B, vložka 18837
http://www.rfis.cz</t>
  </si>
  <si>
    <t>Raiffeisen fond pravidelných investic</t>
  </si>
  <si>
    <t>CZ0008474434</t>
  </si>
  <si>
    <t>-</t>
  </si>
  <si>
    <t>standardní</t>
  </si>
  <si>
    <t>Hodnota
(v tis. Kč)</t>
  </si>
  <si>
    <t xml:space="preserve"> Ostatní aktiva</t>
  </si>
  <si>
    <t>ISIN třídy</t>
  </si>
  <si>
    <t>vydané PL</t>
  </si>
  <si>
    <t>odkoupené PL</t>
  </si>
  <si>
    <t>Třída A1 - Kapitalizační CZ0008474400</t>
  </si>
  <si>
    <t>CZ0008474400</t>
  </si>
  <si>
    <t>Třída A4 - Pravidelných investic CZ0008474434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</si>
  <si>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</si>
  <si>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</si>
  <si>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</si>
  <si>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za období 1.1. - 31.1.2015</t>
  </si>
  <si>
    <t xml:space="preserve">Měsíční informace fondu kolektivního investování dle § 239 odst. 1 písm b) </t>
  </si>
  <si>
    <t>Počet podílových listů (ks)</t>
  </si>
  <si>
    <t>Hodnota podílových listů (Kč)</t>
  </si>
  <si>
    <t>za období 1.2. - 28.2.2015</t>
  </si>
  <si>
    <t>za období 1.3. - 31.3.2015</t>
  </si>
  <si>
    <t>za období 1.4. - 30.4.2015</t>
  </si>
  <si>
    <t>za období 1.5. - 31.5.2015</t>
  </si>
  <si>
    <t>za období 1.6. - 30.6.2015</t>
  </si>
  <si>
    <t>za období 1.7. - 31.7.2015</t>
  </si>
  <si>
    <t>za období 1.8. - 31.8.2015</t>
  </si>
  <si>
    <t>za období 1.9. - 30.9.2015</t>
  </si>
  <si>
    <t>za období 1.10. - 31.10.2015</t>
  </si>
  <si>
    <t>za období 1.11. - 30.11.2015</t>
  </si>
  <si>
    <t>za období 1.12. - 31.12.2015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</si>
</sst>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 applyBorder="0"/>
    <xf numFmtId="0" fontId="1" fillId="0" borderId="0"/>
  </cellStyleXfs>
  <cellXfs count="156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18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9" fillId="0" borderId="0" xfId="0" applyFont="1" applyFill="1" applyAlignment="1" applyProtection="1">
      <alignment horizontal="centerContinuous"/>
      <protection hidden="1"/>
    </xf>
    <xf numFmtId="0" fontId="1" fillId="0" borderId="0" xfId="0" applyFont="1" applyFill="1" applyAlignment="1" applyProtection="1">
      <alignment horizontal="centerContinuous"/>
      <protection hidden="1"/>
    </xf>
    <xf numFmtId="0" fontId="20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8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0" fontId="22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8" fillId="0" borderId="0" xfId="0" applyFont="1" applyFill="1" applyBorder="1" applyAlignment="1" applyProtection="1">
      <alignment horizontal="center" vertical="center"/>
    </xf>
    <xf numFmtId="3" fontId="8" fillId="0" borderId="28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29" xfId="0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30" xfId="0" applyFont="1" applyFill="1" applyBorder="1" applyAlignment="1">
      <alignment horizontal="left" vertical="center" indent="1"/>
    </xf>
    <xf numFmtId="0" fontId="1" fillId="0" borderId="31" xfId="0" applyFont="1" applyBorder="1" applyAlignment="1">
      <alignment vertical="center"/>
    </xf>
    <xf numFmtId="0" fontId="5" fillId="0" borderId="32" xfId="0" applyFont="1" applyFill="1" applyBorder="1" applyAlignment="1" applyProtection="1">
      <alignment horizontal="center" vertical="center" wrapText="1"/>
    </xf>
    <xf numFmtId="3" fontId="8" fillId="0" borderId="33" xfId="0" applyNumberFormat="1" applyFont="1" applyFill="1" applyBorder="1" applyAlignment="1" applyProtection="1">
      <alignment horizontal="right" vertical="center" indent="1" shrinkToFit="1"/>
      <protection locked="0"/>
    </xf>
    <xf numFmtId="4" fontId="8" fillId="0" borderId="34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24" xfId="0" applyFont="1" applyFill="1" applyBorder="1" applyAlignment="1">
      <alignment horizontal="left" vertical="center" indent="1"/>
    </xf>
    <xf numFmtId="3" fontId="8" fillId="0" borderId="35" xfId="0" applyNumberFormat="1" applyFont="1" applyFill="1" applyBorder="1" applyAlignment="1" applyProtection="1">
      <alignment horizontal="right" vertical="center" indent="1" shrinkToFit="1"/>
      <protection locked="0"/>
    </xf>
    <xf numFmtId="3" fontId="21" fillId="0" borderId="3" xfId="0" applyNumberFormat="1" applyFont="1" applyFill="1" applyBorder="1" applyAlignment="1" applyProtection="1">
      <alignment horizontal="center" vertical="center" shrinkToFit="1"/>
      <protection locked="0"/>
    </xf>
    <xf numFmtId="3" fontId="21" fillId="0" borderId="8" xfId="0" applyNumberFormat="1" applyFont="1" applyFill="1" applyBorder="1" applyAlignment="1" applyProtection="1">
      <alignment horizontal="center" vertical="center"/>
    </xf>
    <xf numFmtId="0" fontId="0" fillId="0" borderId="39" xfId="0" applyFont="1" applyFill="1" applyBorder="1" applyAlignment="1">
      <alignment horizontal="left" vertical="center" indent="1"/>
    </xf>
    <xf numFmtId="0" fontId="5" fillId="0" borderId="40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21" fillId="2" borderId="0" xfId="1" applyFont="1" applyFill="1" applyAlignment="1">
      <alignment horizontal="centerContinuous" vertical="center" wrapText="1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0" fillId="0" borderId="18" xfId="0" applyFont="1" applyFill="1" applyBorder="1" applyAlignment="1">
      <alignment horizontal="left" vertical="center" indent="1"/>
    </xf>
    <xf numFmtId="0" fontId="23" fillId="0" borderId="0" xfId="0" applyFont="1"/>
    <xf numFmtId="3" fontId="0" fillId="0" borderId="6" xfId="0" applyNumberFormat="1" applyBorder="1" applyAlignment="1">
      <alignment horizontal="right" indent="1"/>
    </xf>
    <xf numFmtId="3" fontId="0" fillId="0" borderId="19" xfId="0" applyNumberFormat="1" applyBorder="1" applyAlignment="1">
      <alignment horizontal="right" indent="1"/>
    </xf>
    <xf numFmtId="3" fontId="0" fillId="0" borderId="41" xfId="0" applyNumberFormat="1" applyBorder="1" applyAlignment="1">
      <alignment horizontal="right" indent="1"/>
    </xf>
    <xf numFmtId="3" fontId="0" fillId="0" borderId="20" xfId="0" applyNumberFormat="1" applyBorder="1" applyAlignment="1">
      <alignment horizontal="right" indent="1"/>
    </xf>
    <xf numFmtId="3" fontId="8" fillId="0" borderId="4" xfId="0" applyNumberFormat="1" applyFont="1" applyFill="1" applyBorder="1" applyAlignment="1" applyProtection="1">
      <alignment horizontal="right" indent="1" shrinkToFit="1"/>
      <protection locked="0"/>
    </xf>
    <xf numFmtId="3" fontId="1" fillId="0" borderId="42" xfId="0" applyNumberFormat="1" applyFont="1" applyFill="1" applyBorder="1" applyAlignment="1" applyProtection="1">
      <alignment horizontal="right" indent="1"/>
    </xf>
    <xf numFmtId="3" fontId="10" fillId="0" borderId="4" xfId="0" applyNumberFormat="1" applyFont="1" applyFill="1" applyBorder="1" applyAlignment="1" applyProtection="1">
      <alignment horizontal="right" indent="1"/>
    </xf>
    <xf numFmtId="0" fontId="21" fillId="0" borderId="0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right" vertical="center"/>
    </xf>
    <xf numFmtId="14" fontId="21" fillId="0" borderId="22" xfId="0" applyNumberFormat="1" applyFont="1" applyFill="1" applyBorder="1" applyAlignment="1">
      <alignment horizontal="left" vertical="center"/>
    </xf>
    <xf numFmtId="0" fontId="0" fillId="0" borderId="0" xfId="0" applyBorder="1" applyAlignment="1"/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3" fontId="0" fillId="0" borderId="0" xfId="0" applyNumberFormat="1"/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Fill="1"/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1" fillId="0" borderId="16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distributed"/>
    </xf>
    <xf numFmtId="0" fontId="21" fillId="0" borderId="14" xfId="0" applyFont="1" applyFill="1" applyBorder="1" applyAlignment="1">
      <alignment horizontal="center" vertical="distributed"/>
    </xf>
    <xf numFmtId="0" fontId="11" fillId="0" borderId="15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right" indent="5"/>
    </xf>
    <xf numFmtId="3" fontId="0" fillId="0" borderId="41" xfId="0" applyNumberFormat="1" applyBorder="1" applyAlignment="1">
      <alignment horizontal="right" indent="5"/>
    </xf>
    <xf numFmtId="3" fontId="0" fillId="0" borderId="24" xfId="0" applyNumberFormat="1" applyBorder="1" applyAlignment="1">
      <alignment horizontal="right" indent="5"/>
    </xf>
    <xf numFmtId="3" fontId="0" fillId="0" borderId="42" xfId="0" applyNumberFormat="1" applyBorder="1" applyAlignment="1">
      <alignment horizontal="right" indent="5"/>
    </xf>
    <xf numFmtId="0" fontId="2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1" fillId="0" borderId="21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distributed"/>
    </xf>
    <xf numFmtId="0" fontId="21" fillId="0" borderId="37" xfId="0" applyFont="1" applyFill="1" applyBorder="1" applyAlignment="1">
      <alignment horizontal="center" vertical="distributed"/>
    </xf>
    <xf numFmtId="3" fontId="21" fillId="0" borderId="6" xfId="0" applyNumberFormat="1" applyFont="1" applyFill="1" applyBorder="1" applyAlignment="1" applyProtection="1">
      <alignment horizontal="center" vertical="center" shrinkToFit="1"/>
      <protection locked="0"/>
    </xf>
    <xf numFmtId="3" fontId="21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0" applyFont="1" applyBorder="1" applyAlignment="1">
      <alignment horizontal="center"/>
    </xf>
    <xf numFmtId="0" fontId="21" fillId="0" borderId="38" xfId="0" applyFont="1" applyBorder="1" applyAlignment="1">
      <alignment horizontal="center"/>
    </xf>
  </cellXfs>
  <cellStyles count="2">
    <cellStyle name="Normal" xfId="0" builtinId="0"/>
    <cellStyle name="normální_Denni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504825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810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515265</xdr:colOff>
      <xdr:row>1</xdr:row>
      <xdr:rowOff>158619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510988</xdr:colOff>
      <xdr:row>1</xdr:row>
      <xdr:rowOff>180974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1730188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P7" sqref="P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ht="12.75" customHeight="1" x14ac:dyDescent="0.2">
      <c r="A12" s="145" t="s">
        <v>36</v>
      </c>
      <c r="B12" s="145"/>
      <c r="C12" s="75"/>
      <c r="D12" s="27"/>
      <c r="E12" s="146"/>
      <c r="F12" s="146"/>
    </row>
    <row r="13" spans="1:6" ht="10.5" customHeight="1" x14ac:dyDescent="0.2">
      <c r="A13" s="76"/>
      <c r="B13" s="77"/>
      <c r="C13" s="77"/>
      <c r="D13" s="27"/>
      <c r="E13" s="78"/>
      <c r="F13" s="78"/>
    </row>
    <row r="14" spans="1:6" ht="12.75" customHeight="1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6" ht="15.75" x14ac:dyDescent="0.2">
      <c r="A17" s="51" t="s">
        <v>25</v>
      </c>
      <c r="B17" s="4"/>
      <c r="C17" s="4"/>
      <c r="D17" s="5"/>
      <c r="E17" s="5"/>
      <c r="F17" s="5"/>
    </row>
    <row r="18" spans="1:6" ht="13.5" thickBot="1" x14ac:dyDescent="0.25">
      <c r="A18" s="34"/>
      <c r="B18" s="34"/>
      <c r="C18" s="34"/>
      <c r="D18" s="60"/>
      <c r="E18" s="60"/>
      <c r="F18" s="60"/>
    </row>
    <row r="19" spans="1:6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6" ht="13.5" thickBot="1" x14ac:dyDescent="0.25">
      <c r="A20" s="39"/>
      <c r="B20" s="40"/>
      <c r="C20" s="44"/>
      <c r="D20" s="41"/>
      <c r="E20" s="55" t="s">
        <v>20</v>
      </c>
      <c r="F20" s="56">
        <v>42035</v>
      </c>
    </row>
    <row r="21" spans="1:6" x14ac:dyDescent="0.2">
      <c r="A21" s="7" t="s">
        <v>3</v>
      </c>
      <c r="B21" s="48"/>
      <c r="C21" s="48"/>
      <c r="D21" s="45">
        <v>1</v>
      </c>
      <c r="E21" s="81">
        <f>+E22+E25+E28+E33</f>
        <v>345111</v>
      </c>
      <c r="F21" s="14">
        <f>+F22+F25+F28+F33</f>
        <v>99.999999999999986</v>
      </c>
    </row>
    <row r="22" spans="1:6" x14ac:dyDescent="0.2">
      <c r="A22" s="61" t="s">
        <v>6</v>
      </c>
      <c r="B22" s="8"/>
      <c r="C22" s="8"/>
      <c r="D22" s="46">
        <v>3</v>
      </c>
      <c r="E22" s="82">
        <f>E23+E24</f>
        <v>9347</v>
      </c>
      <c r="F22" s="15">
        <f>+F23+F24</f>
        <v>2.7084039627829886</v>
      </c>
    </row>
    <row r="23" spans="1:6" x14ac:dyDescent="0.2">
      <c r="A23" s="62" t="s">
        <v>7</v>
      </c>
      <c r="B23" s="63"/>
      <c r="C23" s="63"/>
      <c r="D23" s="46">
        <v>4</v>
      </c>
      <c r="E23" s="82">
        <v>9347</v>
      </c>
      <c r="F23" s="15">
        <f>E23/E21*100</f>
        <v>2.7084039627829886</v>
      </c>
    </row>
    <row r="24" spans="1:6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6" x14ac:dyDescent="0.2">
      <c r="A25" s="61" t="s">
        <v>9</v>
      </c>
      <c r="B25" s="63"/>
      <c r="C25" s="63"/>
      <c r="D25" s="46">
        <v>9</v>
      </c>
      <c r="E25" s="82">
        <f>E26+E27</f>
        <v>183002</v>
      </c>
      <c r="F25" s="15">
        <f>+F26+F27</f>
        <v>53.026997111074408</v>
      </c>
    </row>
    <row r="26" spans="1:6" x14ac:dyDescent="0.2">
      <c r="A26" s="62" t="s">
        <v>10</v>
      </c>
      <c r="B26" s="63"/>
      <c r="C26" s="63"/>
      <c r="D26" s="46">
        <v>10</v>
      </c>
      <c r="E26" s="82">
        <v>162955</v>
      </c>
      <c r="F26" s="15">
        <f>E26/$E$21*100</f>
        <v>47.218141409575473</v>
      </c>
    </row>
    <row r="27" spans="1:6" x14ac:dyDescent="0.2">
      <c r="A27" s="62" t="s">
        <v>11</v>
      </c>
      <c r="B27" s="63"/>
      <c r="C27" s="63"/>
      <c r="D27" s="46">
        <v>11</v>
      </c>
      <c r="E27" s="82">
        <v>20047</v>
      </c>
      <c r="F27" s="15">
        <f>E27/$E$21*100</f>
        <v>5.8088557014989375</v>
      </c>
    </row>
    <row r="28" spans="1:6" x14ac:dyDescent="0.2">
      <c r="A28" s="61" t="s">
        <v>12</v>
      </c>
      <c r="B28" s="63"/>
      <c r="C28" s="63"/>
      <c r="D28" s="46">
        <v>12</v>
      </c>
      <c r="E28" s="82">
        <f>+E29+E30+E31</f>
        <v>152203</v>
      </c>
      <c r="F28" s="15">
        <f>+F29+F30+F31</f>
        <v>44.10262205493305</v>
      </c>
    </row>
    <row r="29" spans="1:6" x14ac:dyDescent="0.2">
      <c r="A29" s="62" t="s">
        <v>13</v>
      </c>
      <c r="B29" s="63"/>
      <c r="C29" s="63"/>
      <c r="D29" s="46">
        <v>13</v>
      </c>
      <c r="E29" s="82">
        <v>123008</v>
      </c>
      <c r="F29" s="15">
        <f>E29/$E$21*100</f>
        <v>35.643024997754345</v>
      </c>
    </row>
    <row r="30" spans="1:6" x14ac:dyDescent="0.2">
      <c r="A30" s="62" t="s">
        <v>14</v>
      </c>
      <c r="B30" s="63"/>
      <c r="C30" s="63"/>
      <c r="D30" s="46">
        <v>14</v>
      </c>
      <c r="E30" s="82">
        <v>29195</v>
      </c>
      <c r="F30" s="15">
        <f>E30/$E$21*100</f>
        <v>8.4595970571787049</v>
      </c>
    </row>
    <row r="31" spans="1:6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6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2.75" customHeight="1" thickBot="1" x14ac:dyDescent="0.25">
      <c r="A33" s="88" t="s">
        <v>32</v>
      </c>
      <c r="B33" s="64"/>
      <c r="C33" s="64"/>
      <c r="D33" s="47">
        <v>24</v>
      </c>
      <c r="E33" s="89">
        <v>559</v>
      </c>
      <c r="F33" s="16">
        <f>E33/$E$21*100</f>
        <v>0.16197687120955287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ht="21" customHeight="1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ht="20.25" customHeight="1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5" customHeight="1" thickBot="1" x14ac:dyDescent="0.25">
      <c r="A40" s="149"/>
      <c r="B40" s="138"/>
      <c r="C40" s="154" t="s">
        <v>42</v>
      </c>
      <c r="D40" s="154"/>
      <c r="E40" s="154"/>
      <c r="F40" s="155"/>
    </row>
    <row r="41" spans="1:6" ht="12.75" customHeight="1" x14ac:dyDescent="0.2">
      <c r="A41" s="92" t="s">
        <v>37</v>
      </c>
      <c r="B41" s="93">
        <v>1</v>
      </c>
      <c r="C41" s="100">
        <v>1286638</v>
      </c>
      <c r="D41" s="101">
        <v>3170360</v>
      </c>
      <c r="E41" s="100">
        <v>1267315.3899999999</v>
      </c>
      <c r="F41" s="102">
        <v>3135096.68</v>
      </c>
    </row>
    <row r="42" spans="1:6" ht="12.75" customHeight="1" thickBot="1" x14ac:dyDescent="0.25">
      <c r="A42" s="98" t="s">
        <v>28</v>
      </c>
      <c r="B42" s="94">
        <v>2</v>
      </c>
      <c r="C42" s="106">
        <v>9621408</v>
      </c>
      <c r="D42" s="103">
        <v>1345804</v>
      </c>
      <c r="E42" s="104">
        <v>9408252.6099999994</v>
      </c>
      <c r="F42" s="105">
        <v>1327305.56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42034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235437261.84999999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107437924.25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P7" sqref="P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x14ac:dyDescent="0.2">
      <c r="A12" s="145" t="s">
        <v>36</v>
      </c>
      <c r="B12" s="145"/>
      <c r="C12" s="128"/>
      <c r="D12" s="27"/>
      <c r="E12" s="146"/>
      <c r="F12" s="146"/>
    </row>
    <row r="13" spans="1:6" x14ac:dyDescent="0.2">
      <c r="A13" s="76"/>
      <c r="B13" s="77"/>
      <c r="C13" s="77"/>
      <c r="D13" s="27"/>
      <c r="E13" s="129"/>
      <c r="F13" s="129"/>
    </row>
    <row r="14" spans="1:6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8" ht="15.75" x14ac:dyDescent="0.2">
      <c r="A17" s="51" t="s">
        <v>25</v>
      </c>
      <c r="B17" s="4"/>
      <c r="C17" s="4"/>
      <c r="D17" s="5"/>
      <c r="E17" s="5"/>
      <c r="F17" s="5"/>
    </row>
    <row r="18" spans="1:8" ht="13.5" thickBot="1" x14ac:dyDescent="0.25">
      <c r="A18" s="34"/>
      <c r="B18" s="34"/>
      <c r="C18" s="34"/>
      <c r="D18" s="60"/>
      <c r="E18" s="60"/>
      <c r="F18" s="60"/>
    </row>
    <row r="19" spans="1:8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8" ht="13.5" thickBot="1" x14ac:dyDescent="0.25">
      <c r="A20" s="39"/>
      <c r="B20" s="40"/>
      <c r="C20" s="44"/>
      <c r="D20" s="41"/>
      <c r="E20" s="55" t="s">
        <v>20</v>
      </c>
      <c r="F20" s="56">
        <v>42308</v>
      </c>
      <c r="G20" s="132"/>
    </row>
    <row r="21" spans="1:8" x14ac:dyDescent="0.2">
      <c r="A21" s="7" t="s">
        <v>3</v>
      </c>
      <c r="B21" s="48"/>
      <c r="C21" s="48"/>
      <c r="D21" s="45">
        <v>1</v>
      </c>
      <c r="E21" s="81">
        <f>+E22+E25+E28+E33</f>
        <v>374159</v>
      </c>
      <c r="F21" s="14">
        <f>+F22+F25+F28+F33</f>
        <v>100</v>
      </c>
    </row>
    <row r="22" spans="1:8" x14ac:dyDescent="0.2">
      <c r="A22" s="61" t="s">
        <v>6</v>
      </c>
      <c r="B22" s="8"/>
      <c r="C22" s="8"/>
      <c r="D22" s="46">
        <v>3</v>
      </c>
      <c r="E22" s="82">
        <f>E23+E24</f>
        <v>7902</v>
      </c>
      <c r="F22" s="15">
        <f>+F23+F24</f>
        <v>2.1119363692975446</v>
      </c>
    </row>
    <row r="23" spans="1:8" x14ac:dyDescent="0.2">
      <c r="A23" s="62" t="s">
        <v>7</v>
      </c>
      <c r="B23" s="63"/>
      <c r="C23" s="63"/>
      <c r="D23" s="46">
        <v>4</v>
      </c>
      <c r="E23" s="82">
        <v>7902</v>
      </c>
      <c r="F23" s="15">
        <f>E23/E21*100</f>
        <v>2.1119363692975446</v>
      </c>
    </row>
    <row r="24" spans="1:8" hidden="1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8" x14ac:dyDescent="0.2">
      <c r="A25" s="61" t="s">
        <v>9</v>
      </c>
      <c r="B25" s="63"/>
      <c r="C25" s="63"/>
      <c r="D25" s="46">
        <v>9</v>
      </c>
      <c r="E25" s="82">
        <f>E26+E27</f>
        <v>215913</v>
      </c>
      <c r="F25" s="15">
        <f>+F26+F27</f>
        <v>57.706215806649048</v>
      </c>
    </row>
    <row r="26" spans="1:8" x14ac:dyDescent="0.2">
      <c r="A26" s="62" t="s">
        <v>10</v>
      </c>
      <c r="B26" s="63"/>
      <c r="C26" s="63"/>
      <c r="D26" s="46">
        <v>10</v>
      </c>
      <c r="E26" s="82">
        <v>184919</v>
      </c>
      <c r="F26" s="15">
        <f>E26/$E$21*100</f>
        <v>49.422571687437696</v>
      </c>
    </row>
    <row r="27" spans="1:8" x14ac:dyDescent="0.2">
      <c r="A27" s="62" t="s">
        <v>11</v>
      </c>
      <c r="B27" s="63"/>
      <c r="C27" s="63"/>
      <c r="D27" s="46">
        <v>11</v>
      </c>
      <c r="E27" s="82">
        <v>30994</v>
      </c>
      <c r="F27" s="15">
        <f>E27/$E$21*100</f>
        <v>8.2836441192113508</v>
      </c>
    </row>
    <row r="28" spans="1:8" x14ac:dyDescent="0.2">
      <c r="A28" s="61" t="s">
        <v>12</v>
      </c>
      <c r="B28" s="63"/>
      <c r="C28" s="63"/>
      <c r="D28" s="46">
        <v>12</v>
      </c>
      <c r="E28" s="82">
        <f>E29+E30</f>
        <v>147735</v>
      </c>
      <c r="F28" s="15">
        <f>+F29+F30+F31</f>
        <v>39.48455068567106</v>
      </c>
    </row>
    <row r="29" spans="1:8" x14ac:dyDescent="0.2">
      <c r="A29" s="62" t="s">
        <v>13</v>
      </c>
      <c r="B29" s="63"/>
      <c r="C29" s="63"/>
      <c r="D29" s="46">
        <v>13</v>
      </c>
      <c r="E29" s="82">
        <v>115410</v>
      </c>
      <c r="F29" s="15">
        <f>E29/$E$21*100</f>
        <v>30.845175446802024</v>
      </c>
      <c r="H29" s="117"/>
    </row>
    <row r="30" spans="1:8" x14ac:dyDescent="0.2">
      <c r="A30" s="62" t="s">
        <v>14</v>
      </c>
      <c r="B30" s="63"/>
      <c r="C30" s="63"/>
      <c r="D30" s="46">
        <v>14</v>
      </c>
      <c r="E30" s="82">
        <v>32325</v>
      </c>
      <c r="F30" s="15">
        <f>E30/$E$21*100</f>
        <v>8.6393752388690377</v>
      </c>
      <c r="H30" s="117"/>
    </row>
    <row r="31" spans="1:8" hidden="1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8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3.5" thickBot="1" x14ac:dyDescent="0.25">
      <c r="A33" s="88" t="s">
        <v>32</v>
      </c>
      <c r="B33" s="64"/>
      <c r="C33" s="64"/>
      <c r="D33" s="47">
        <v>24</v>
      </c>
      <c r="E33" s="89">
        <v>2609</v>
      </c>
      <c r="F33" s="16">
        <f>E33/$E$21*100</f>
        <v>0.69729713838234542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9"/>
      <c r="B40" s="138"/>
      <c r="C40" s="154" t="s">
        <v>54</v>
      </c>
      <c r="D40" s="154"/>
      <c r="E40" s="154"/>
      <c r="F40" s="155"/>
    </row>
    <row r="41" spans="1:6" x14ac:dyDescent="0.2">
      <c r="A41" s="92" t="s">
        <v>37</v>
      </c>
      <c r="B41" s="93">
        <v>1</v>
      </c>
      <c r="C41" s="100">
        <v>467118</v>
      </c>
      <c r="D41" s="101">
        <v>3015832</v>
      </c>
      <c r="E41" s="100">
        <v>452428.22</v>
      </c>
      <c r="F41" s="102">
        <v>2926926.31</v>
      </c>
    </row>
    <row r="42" spans="1:6" ht="13.5" thickBot="1" x14ac:dyDescent="0.25">
      <c r="A42" s="98" t="s">
        <v>28</v>
      </c>
      <c r="B42" s="94">
        <v>2</v>
      </c>
      <c r="C42" s="106">
        <v>6937238</v>
      </c>
      <c r="D42" s="103">
        <v>1464390</v>
      </c>
      <c r="E42" s="104">
        <v>6653052.9199999999</v>
      </c>
      <c r="F42" s="105">
        <v>1395715.11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42307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205734451.61000001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164843916.56999999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P7" sqref="P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x14ac:dyDescent="0.2">
      <c r="A12" s="145" t="s">
        <v>36</v>
      </c>
      <c r="B12" s="145"/>
      <c r="C12" s="130"/>
      <c r="D12" s="27"/>
      <c r="E12" s="146"/>
      <c r="F12" s="146"/>
    </row>
    <row r="13" spans="1:6" x14ac:dyDescent="0.2">
      <c r="A13" s="76"/>
      <c r="B13" s="77"/>
      <c r="C13" s="77"/>
      <c r="D13" s="27"/>
      <c r="E13" s="131"/>
      <c r="F13" s="131"/>
    </row>
    <row r="14" spans="1:6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8" ht="15.75" x14ac:dyDescent="0.2">
      <c r="A17" s="51" t="s">
        <v>25</v>
      </c>
      <c r="B17" s="4"/>
      <c r="C17" s="4"/>
      <c r="D17" s="5"/>
      <c r="E17" s="5"/>
      <c r="F17" s="5"/>
    </row>
    <row r="18" spans="1:8" ht="13.5" thickBot="1" x14ac:dyDescent="0.25">
      <c r="A18" s="34"/>
      <c r="B18" s="34"/>
      <c r="C18" s="34"/>
      <c r="D18" s="60"/>
      <c r="E18" s="60"/>
      <c r="F18" s="60"/>
    </row>
    <row r="19" spans="1:8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8" ht="13.5" thickBot="1" x14ac:dyDescent="0.25">
      <c r="A20" s="39"/>
      <c r="B20" s="40"/>
      <c r="C20" s="44"/>
      <c r="D20" s="41"/>
      <c r="E20" s="55" t="s">
        <v>20</v>
      </c>
      <c r="F20" s="56">
        <v>42338</v>
      </c>
      <c r="G20" s="132"/>
    </row>
    <row r="21" spans="1:8" x14ac:dyDescent="0.2">
      <c r="A21" s="7" t="s">
        <v>3</v>
      </c>
      <c r="B21" s="48"/>
      <c r="C21" s="48"/>
      <c r="D21" s="45">
        <v>1</v>
      </c>
      <c r="E21" s="81">
        <f>+E22+E25+E28+E33</f>
        <v>374936</v>
      </c>
      <c r="F21" s="14">
        <f>+F22+F25+F28+F33</f>
        <v>100.00000000000001</v>
      </c>
    </row>
    <row r="22" spans="1:8" x14ac:dyDescent="0.2">
      <c r="A22" s="61" t="s">
        <v>6</v>
      </c>
      <c r="B22" s="8"/>
      <c r="C22" s="8"/>
      <c r="D22" s="46">
        <v>3</v>
      </c>
      <c r="E22" s="82">
        <f>E23+E24</f>
        <v>13691</v>
      </c>
      <c r="F22" s="15">
        <f>+F23+F24</f>
        <v>3.6515565323148489</v>
      </c>
    </row>
    <row r="23" spans="1:8" x14ac:dyDescent="0.2">
      <c r="A23" s="62" t="s">
        <v>7</v>
      </c>
      <c r="B23" s="63"/>
      <c r="C23" s="63"/>
      <c r="D23" s="46">
        <v>4</v>
      </c>
      <c r="E23" s="82">
        <v>13691</v>
      </c>
      <c r="F23" s="15">
        <f>E23/E21*100</f>
        <v>3.6515565323148489</v>
      </c>
    </row>
    <row r="24" spans="1:8" hidden="1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8" x14ac:dyDescent="0.2">
      <c r="A25" s="61" t="s">
        <v>9</v>
      </c>
      <c r="B25" s="63"/>
      <c r="C25" s="63"/>
      <c r="D25" s="46">
        <v>9</v>
      </c>
      <c r="E25" s="82">
        <f>E26+E27</f>
        <v>206194</v>
      </c>
      <c r="F25" s="15">
        <f>+F26+F27</f>
        <v>54.994452386540644</v>
      </c>
    </row>
    <row r="26" spans="1:8" x14ac:dyDescent="0.2">
      <c r="A26" s="62" t="s">
        <v>10</v>
      </c>
      <c r="B26" s="63"/>
      <c r="C26" s="63"/>
      <c r="D26" s="46">
        <v>10</v>
      </c>
      <c r="E26" s="82">
        <v>174968</v>
      </c>
      <c r="F26" s="15">
        <f>E26/$E$21*100</f>
        <v>46.666097680670838</v>
      </c>
    </row>
    <row r="27" spans="1:8" x14ac:dyDescent="0.2">
      <c r="A27" s="62" t="s">
        <v>11</v>
      </c>
      <c r="B27" s="63"/>
      <c r="C27" s="63"/>
      <c r="D27" s="46">
        <v>11</v>
      </c>
      <c r="E27" s="82">
        <v>31226</v>
      </c>
      <c r="F27" s="15">
        <f>E27/$E$21*100</f>
        <v>8.3283547058698026</v>
      </c>
    </row>
    <row r="28" spans="1:8" x14ac:dyDescent="0.2">
      <c r="A28" s="61" t="s">
        <v>12</v>
      </c>
      <c r="B28" s="63"/>
      <c r="C28" s="63"/>
      <c r="D28" s="46">
        <v>12</v>
      </c>
      <c r="E28" s="82">
        <f>E29+E30</f>
        <v>154628</v>
      </c>
      <c r="F28" s="15">
        <f>+F29+F30+F31</f>
        <v>41.241171826658416</v>
      </c>
    </row>
    <row r="29" spans="1:8" x14ac:dyDescent="0.2">
      <c r="A29" s="62" t="s">
        <v>13</v>
      </c>
      <c r="B29" s="63"/>
      <c r="C29" s="63"/>
      <c r="D29" s="46">
        <v>13</v>
      </c>
      <c r="E29" s="82">
        <v>121770</v>
      </c>
      <c r="F29" s="15">
        <f>E29/$E$21*100</f>
        <v>32.477542833976997</v>
      </c>
      <c r="H29" s="117"/>
    </row>
    <row r="30" spans="1:8" x14ac:dyDescent="0.2">
      <c r="A30" s="62" t="s">
        <v>14</v>
      </c>
      <c r="B30" s="63"/>
      <c r="C30" s="63"/>
      <c r="D30" s="46">
        <v>14</v>
      </c>
      <c r="E30" s="82">
        <v>32858</v>
      </c>
      <c r="F30" s="15">
        <f>E30/$E$21*100</f>
        <v>8.7636289926814168</v>
      </c>
      <c r="H30" s="117"/>
    </row>
    <row r="31" spans="1:8" hidden="1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8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3.5" thickBot="1" x14ac:dyDescent="0.25">
      <c r="A33" s="88" t="s">
        <v>32</v>
      </c>
      <c r="B33" s="64"/>
      <c r="C33" s="64"/>
      <c r="D33" s="47">
        <v>24</v>
      </c>
      <c r="E33" s="89">
        <v>423</v>
      </c>
      <c r="F33" s="16">
        <f>E33/$E$21*100</f>
        <v>0.11281925448609895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9"/>
      <c r="B40" s="138"/>
      <c r="C40" s="154" t="s">
        <v>55</v>
      </c>
      <c r="D40" s="154"/>
      <c r="E40" s="154"/>
      <c r="F40" s="155"/>
    </row>
    <row r="41" spans="1:6" x14ac:dyDescent="0.2">
      <c r="A41" s="92" t="s">
        <v>37</v>
      </c>
      <c r="B41" s="93">
        <v>1</v>
      </c>
      <c r="C41" s="100">
        <v>194284</v>
      </c>
      <c r="D41" s="101">
        <v>5287504</v>
      </c>
      <c r="E41" s="100">
        <v>192003.15</v>
      </c>
      <c r="F41" s="102">
        <v>5231797.91</v>
      </c>
    </row>
    <row r="42" spans="1:6" ht="13.5" thickBot="1" x14ac:dyDescent="0.25">
      <c r="A42" s="98" t="s">
        <v>28</v>
      </c>
      <c r="B42" s="94">
        <v>2</v>
      </c>
      <c r="C42" s="106">
        <v>7538556</v>
      </c>
      <c r="D42" s="103">
        <v>1222741</v>
      </c>
      <c r="E42" s="104">
        <v>7382364.5999999996</v>
      </c>
      <c r="F42" s="105">
        <v>1196931.6200000001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42338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201896858.16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172006218.41999999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workbookViewId="0">
      <selection activeCell="Q6" sqref="Q6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x14ac:dyDescent="0.2">
      <c r="A12" s="145" t="s">
        <v>36</v>
      </c>
      <c r="B12" s="145"/>
      <c r="C12" s="133"/>
      <c r="D12" s="27"/>
      <c r="E12" s="146"/>
      <c r="F12" s="146"/>
    </row>
    <row r="13" spans="1:6" x14ac:dyDescent="0.2">
      <c r="A13" s="76"/>
      <c r="B13" s="77"/>
      <c r="C13" s="77"/>
      <c r="D13" s="27"/>
      <c r="E13" s="134"/>
      <c r="F13" s="134"/>
    </row>
    <row r="14" spans="1:6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8" ht="15.75" x14ac:dyDescent="0.2">
      <c r="A17" s="51" t="s">
        <v>25</v>
      </c>
      <c r="B17" s="4"/>
      <c r="C17" s="4"/>
      <c r="D17" s="5"/>
      <c r="E17" s="5"/>
      <c r="F17" s="5"/>
    </row>
    <row r="18" spans="1:8" ht="13.5" thickBot="1" x14ac:dyDescent="0.25">
      <c r="A18" s="34"/>
      <c r="B18" s="34"/>
      <c r="C18" s="34"/>
      <c r="D18" s="60"/>
      <c r="E18" s="60"/>
      <c r="F18" s="60"/>
    </row>
    <row r="19" spans="1:8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8" ht="13.5" thickBot="1" x14ac:dyDescent="0.25">
      <c r="A20" s="39"/>
      <c r="B20" s="40"/>
      <c r="C20" s="44"/>
      <c r="D20" s="41"/>
      <c r="E20" s="55" t="s">
        <v>20</v>
      </c>
      <c r="F20" s="56">
        <v>42369</v>
      </c>
      <c r="G20" s="132"/>
    </row>
    <row r="21" spans="1:8" x14ac:dyDescent="0.2">
      <c r="A21" s="7" t="s">
        <v>3</v>
      </c>
      <c r="B21" s="48"/>
      <c r="C21" s="48"/>
      <c r="D21" s="45">
        <v>1</v>
      </c>
      <c r="E21" s="81">
        <f>+E22+E25+E28+E33</f>
        <v>370202</v>
      </c>
      <c r="F21" s="14">
        <f>+F22+F25+F28+F33</f>
        <v>100</v>
      </c>
    </row>
    <row r="22" spans="1:8" x14ac:dyDescent="0.2">
      <c r="A22" s="61" t="s">
        <v>6</v>
      </c>
      <c r="B22" s="8"/>
      <c r="C22" s="8"/>
      <c r="D22" s="46">
        <v>3</v>
      </c>
      <c r="E22" s="82">
        <f>E23+E24</f>
        <v>8945</v>
      </c>
      <c r="F22" s="15">
        <f>+F23+F24</f>
        <v>2.4162484265347026</v>
      </c>
    </row>
    <row r="23" spans="1:8" x14ac:dyDescent="0.2">
      <c r="A23" s="62" t="s">
        <v>7</v>
      </c>
      <c r="B23" s="63"/>
      <c r="C23" s="63"/>
      <c r="D23" s="46">
        <v>4</v>
      </c>
      <c r="E23" s="82">
        <v>8945</v>
      </c>
      <c r="F23" s="15">
        <f>E23/E21*100</f>
        <v>2.4162484265347026</v>
      </c>
    </row>
    <row r="24" spans="1:8" hidden="1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8" x14ac:dyDescent="0.2">
      <c r="A25" s="61" t="s">
        <v>9</v>
      </c>
      <c r="B25" s="63"/>
      <c r="C25" s="63"/>
      <c r="D25" s="46">
        <v>9</v>
      </c>
      <c r="E25" s="82">
        <f>E26+E27</f>
        <v>203992</v>
      </c>
      <c r="F25" s="15">
        <f>+F26+F27</f>
        <v>55.102889773691125</v>
      </c>
    </row>
    <row r="26" spans="1:8" x14ac:dyDescent="0.2">
      <c r="A26" s="62" t="s">
        <v>10</v>
      </c>
      <c r="B26" s="63"/>
      <c r="C26" s="63"/>
      <c r="D26" s="46">
        <v>10</v>
      </c>
      <c r="E26" s="82">
        <v>178635</v>
      </c>
      <c r="F26" s="15">
        <f>E26/$E$21*100</f>
        <v>48.253385989270726</v>
      </c>
    </row>
    <row r="27" spans="1:8" x14ac:dyDescent="0.2">
      <c r="A27" s="62" t="s">
        <v>11</v>
      </c>
      <c r="B27" s="63"/>
      <c r="C27" s="63"/>
      <c r="D27" s="46">
        <v>11</v>
      </c>
      <c r="E27" s="82">
        <v>25357</v>
      </c>
      <c r="F27" s="15">
        <f>E27/$E$21*100</f>
        <v>6.8495037844203983</v>
      </c>
    </row>
    <row r="28" spans="1:8" x14ac:dyDescent="0.2">
      <c r="A28" s="61" t="s">
        <v>12</v>
      </c>
      <c r="B28" s="63"/>
      <c r="C28" s="63"/>
      <c r="D28" s="46">
        <v>12</v>
      </c>
      <c r="E28" s="82">
        <f>E29+E30</f>
        <v>156883</v>
      </c>
      <c r="F28" s="15">
        <f>+F29+F30+F31</f>
        <v>42.377674891005455</v>
      </c>
    </row>
    <row r="29" spans="1:8" x14ac:dyDescent="0.2">
      <c r="A29" s="62" t="s">
        <v>13</v>
      </c>
      <c r="B29" s="63"/>
      <c r="C29" s="63"/>
      <c r="D29" s="46">
        <v>13</v>
      </c>
      <c r="E29" s="82">
        <v>122974</v>
      </c>
      <c r="F29" s="15">
        <f>E29/$E$21*100</f>
        <v>33.21808093959514</v>
      </c>
      <c r="H29" s="117"/>
    </row>
    <row r="30" spans="1:8" x14ac:dyDescent="0.2">
      <c r="A30" s="62" t="s">
        <v>14</v>
      </c>
      <c r="B30" s="63"/>
      <c r="C30" s="63"/>
      <c r="D30" s="46">
        <v>14</v>
      </c>
      <c r="E30" s="82">
        <v>33909</v>
      </c>
      <c r="F30" s="15">
        <f>E30/$E$21*100</f>
        <v>9.1595939514103115</v>
      </c>
      <c r="H30" s="117"/>
    </row>
    <row r="31" spans="1:8" hidden="1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8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3.5" thickBot="1" x14ac:dyDescent="0.25">
      <c r="A33" s="88" t="s">
        <v>32</v>
      </c>
      <c r="B33" s="64"/>
      <c r="C33" s="64"/>
      <c r="D33" s="47">
        <v>24</v>
      </c>
      <c r="E33" s="89">
        <v>382</v>
      </c>
      <c r="F33" s="16">
        <f>E33/$E$21*100</f>
        <v>0.10318690876872626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9"/>
      <c r="B40" s="138"/>
      <c r="C40" s="154" t="s">
        <v>56</v>
      </c>
      <c r="D40" s="154"/>
      <c r="E40" s="154"/>
      <c r="F40" s="155"/>
    </row>
    <row r="41" spans="1:6" x14ac:dyDescent="0.2">
      <c r="A41" s="92" t="s">
        <v>37</v>
      </c>
      <c r="B41" s="93">
        <v>1</v>
      </c>
      <c r="C41" s="100">
        <v>246749</v>
      </c>
      <c r="D41" s="101">
        <v>2524121</v>
      </c>
      <c r="E41" s="100">
        <v>239454.66</v>
      </c>
      <c r="F41" s="102">
        <v>2453764.63</v>
      </c>
    </row>
    <row r="42" spans="1:6" ht="13.5" thickBot="1" x14ac:dyDescent="0.25">
      <c r="A42" s="98" t="s">
        <v>28</v>
      </c>
      <c r="B42" s="94">
        <v>2</v>
      </c>
      <c r="C42" s="106">
        <v>6774128</v>
      </c>
      <c r="D42" s="103">
        <v>1594774</v>
      </c>
      <c r="E42" s="104">
        <v>6522023.1299999999</v>
      </c>
      <c r="F42" s="105">
        <v>1559015.85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42359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194785577.52000001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170239713.24000001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P7" sqref="P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ht="12.75" customHeight="1" x14ac:dyDescent="0.2">
      <c r="A12" s="145" t="s">
        <v>36</v>
      </c>
      <c r="B12" s="145"/>
      <c r="C12" s="111"/>
      <c r="D12" s="27"/>
      <c r="E12" s="146"/>
      <c r="F12" s="146"/>
    </row>
    <row r="13" spans="1:6" ht="10.5" customHeight="1" x14ac:dyDescent="0.2">
      <c r="A13" s="76"/>
      <c r="B13" s="77"/>
      <c r="C13" s="77"/>
      <c r="D13" s="27"/>
      <c r="E13" s="112"/>
      <c r="F13" s="112"/>
    </row>
    <row r="14" spans="1:6" ht="12.75" customHeight="1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6" ht="15.75" x14ac:dyDescent="0.2">
      <c r="A17" s="51" t="s">
        <v>25</v>
      </c>
      <c r="B17" s="4"/>
      <c r="C17" s="4"/>
      <c r="D17" s="5"/>
      <c r="E17" s="5"/>
      <c r="F17" s="5"/>
    </row>
    <row r="18" spans="1:6" ht="13.5" thickBot="1" x14ac:dyDescent="0.25">
      <c r="A18" s="34"/>
      <c r="B18" s="34"/>
      <c r="C18" s="34"/>
      <c r="D18" s="60"/>
      <c r="E18" s="60"/>
      <c r="F18" s="60"/>
    </row>
    <row r="19" spans="1:6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6" ht="13.5" thickBot="1" x14ac:dyDescent="0.25">
      <c r="A20" s="39"/>
      <c r="B20" s="40"/>
      <c r="C20" s="44"/>
      <c r="D20" s="41"/>
      <c r="E20" s="55" t="s">
        <v>20</v>
      </c>
      <c r="F20" s="56">
        <v>42063</v>
      </c>
    </row>
    <row r="21" spans="1:6" x14ac:dyDescent="0.2">
      <c r="A21" s="7" t="s">
        <v>3</v>
      </c>
      <c r="B21" s="48"/>
      <c r="C21" s="48"/>
      <c r="D21" s="45">
        <v>1</v>
      </c>
      <c r="E21" s="81">
        <f>+E22+E25+E28+E33</f>
        <v>370855</v>
      </c>
      <c r="F21" s="14">
        <f>+F22+F25+F28+F33</f>
        <v>100</v>
      </c>
    </row>
    <row r="22" spans="1:6" x14ac:dyDescent="0.2">
      <c r="A22" s="61" t="s">
        <v>6</v>
      </c>
      <c r="B22" s="8"/>
      <c r="C22" s="8"/>
      <c r="D22" s="46">
        <v>3</v>
      </c>
      <c r="E22" s="82">
        <f>E23+E24</f>
        <v>6564</v>
      </c>
      <c r="F22" s="15">
        <f>+F23+F24</f>
        <v>1.7699640021032481</v>
      </c>
    </row>
    <row r="23" spans="1:6" x14ac:dyDescent="0.2">
      <c r="A23" s="62" t="s">
        <v>7</v>
      </c>
      <c r="B23" s="63"/>
      <c r="C23" s="63"/>
      <c r="D23" s="46">
        <v>4</v>
      </c>
      <c r="E23" s="82">
        <v>6564</v>
      </c>
      <c r="F23" s="15">
        <f>E23/E21*100</f>
        <v>1.7699640021032481</v>
      </c>
    </row>
    <row r="24" spans="1:6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6" x14ac:dyDescent="0.2">
      <c r="A25" s="61" t="s">
        <v>9</v>
      </c>
      <c r="B25" s="63"/>
      <c r="C25" s="63"/>
      <c r="D25" s="46">
        <v>9</v>
      </c>
      <c r="E25" s="82">
        <f>E26+E27</f>
        <v>191947</v>
      </c>
      <c r="F25" s="15">
        <f>+F26+F27</f>
        <v>51.757964703185884</v>
      </c>
    </row>
    <row r="26" spans="1:6" x14ac:dyDescent="0.2">
      <c r="A26" s="62" t="s">
        <v>10</v>
      </c>
      <c r="B26" s="63"/>
      <c r="C26" s="63"/>
      <c r="D26" s="46">
        <v>10</v>
      </c>
      <c r="E26" s="82">
        <v>169331</v>
      </c>
      <c r="F26" s="15">
        <f>E26/$E$21*100</f>
        <v>45.659624381496812</v>
      </c>
    </row>
    <row r="27" spans="1:6" x14ac:dyDescent="0.2">
      <c r="A27" s="62" t="s">
        <v>11</v>
      </c>
      <c r="B27" s="63"/>
      <c r="C27" s="63"/>
      <c r="D27" s="46">
        <v>11</v>
      </c>
      <c r="E27" s="82">
        <v>22616</v>
      </c>
      <c r="F27" s="15">
        <f>E27/$E$21*100</f>
        <v>6.0983403216890695</v>
      </c>
    </row>
    <row r="28" spans="1:6" x14ac:dyDescent="0.2">
      <c r="A28" s="61" t="s">
        <v>12</v>
      </c>
      <c r="B28" s="63"/>
      <c r="C28" s="63"/>
      <c r="D28" s="46">
        <v>12</v>
      </c>
      <c r="E28" s="82">
        <f>+E29+E30+E31</f>
        <v>156596</v>
      </c>
      <c r="F28" s="15">
        <f>+F29+F30+F31</f>
        <v>42.225667713796497</v>
      </c>
    </row>
    <row r="29" spans="1:6" x14ac:dyDescent="0.2">
      <c r="A29" s="62" t="s">
        <v>13</v>
      </c>
      <c r="B29" s="63"/>
      <c r="C29" s="63"/>
      <c r="D29" s="46">
        <v>13</v>
      </c>
      <c r="E29" s="82">
        <v>126522</v>
      </c>
      <c r="F29" s="15">
        <f>E29/$E$21*100</f>
        <v>34.116298822990117</v>
      </c>
    </row>
    <row r="30" spans="1:6" x14ac:dyDescent="0.2">
      <c r="A30" s="62" t="s">
        <v>14</v>
      </c>
      <c r="B30" s="63"/>
      <c r="C30" s="63"/>
      <c r="D30" s="46">
        <v>14</v>
      </c>
      <c r="E30" s="82">
        <v>30074</v>
      </c>
      <c r="F30" s="15">
        <f>E30/$E$21*100</f>
        <v>8.1093688908063797</v>
      </c>
    </row>
    <row r="31" spans="1:6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6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2.75" customHeight="1" thickBot="1" x14ac:dyDescent="0.25">
      <c r="A33" s="88" t="s">
        <v>32</v>
      </c>
      <c r="B33" s="64"/>
      <c r="C33" s="64"/>
      <c r="D33" s="47">
        <v>24</v>
      </c>
      <c r="E33" s="89">
        <v>15748</v>
      </c>
      <c r="F33" s="16">
        <f>E33/$E$21*100</f>
        <v>4.2464035809143734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ht="21" customHeight="1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ht="20.25" customHeight="1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5" customHeight="1" thickBot="1" x14ac:dyDescent="0.25">
      <c r="A40" s="149"/>
      <c r="B40" s="138"/>
      <c r="C40" s="154" t="s">
        <v>46</v>
      </c>
      <c r="D40" s="154"/>
      <c r="E40" s="154"/>
      <c r="F40" s="155"/>
    </row>
    <row r="41" spans="1:6" ht="12.75" customHeight="1" x14ac:dyDescent="0.2">
      <c r="A41" s="92" t="s">
        <v>37</v>
      </c>
      <c r="B41" s="93">
        <v>1</v>
      </c>
      <c r="C41" s="100">
        <v>790051</v>
      </c>
      <c r="D41" s="101">
        <v>5052996</v>
      </c>
      <c r="E41" s="100">
        <v>794871</v>
      </c>
      <c r="F41" s="102">
        <v>5085920</v>
      </c>
    </row>
    <row r="42" spans="1:6" ht="12.75" customHeight="1" thickBot="1" x14ac:dyDescent="0.25">
      <c r="A42" s="98" t="s">
        <v>28</v>
      </c>
      <c r="B42" s="94">
        <v>2</v>
      </c>
      <c r="C42" s="106">
        <v>7977648</v>
      </c>
      <c r="D42" s="103">
        <v>104549</v>
      </c>
      <c r="E42" s="104">
        <v>7933393</v>
      </c>
      <c r="F42" s="105">
        <v>104156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42062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236344683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117719982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P7" sqref="P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ht="12.75" customHeight="1" x14ac:dyDescent="0.2">
      <c r="A12" s="145" t="s">
        <v>36</v>
      </c>
      <c r="B12" s="145"/>
      <c r="C12" s="113"/>
      <c r="D12" s="27"/>
      <c r="E12" s="146"/>
      <c r="F12" s="146"/>
    </row>
    <row r="13" spans="1:6" ht="10.5" customHeight="1" x14ac:dyDescent="0.2">
      <c r="A13" s="76"/>
      <c r="B13" s="77"/>
      <c r="C13" s="77"/>
      <c r="D13" s="27"/>
      <c r="E13" s="114"/>
      <c r="F13" s="114"/>
    </row>
    <row r="14" spans="1:6" ht="12.75" customHeight="1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8" ht="15.75" x14ac:dyDescent="0.2">
      <c r="A17" s="51" t="s">
        <v>25</v>
      </c>
      <c r="B17" s="4"/>
      <c r="C17" s="4"/>
      <c r="D17" s="5"/>
      <c r="E17" s="5"/>
      <c r="F17" s="5"/>
    </row>
    <row r="18" spans="1:8" ht="13.5" thickBot="1" x14ac:dyDescent="0.25">
      <c r="A18" s="34"/>
      <c r="B18" s="34"/>
      <c r="C18" s="34"/>
      <c r="D18" s="60"/>
      <c r="E18" s="60"/>
      <c r="F18" s="60"/>
    </row>
    <row r="19" spans="1:8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8" ht="13.5" thickBot="1" x14ac:dyDescent="0.25">
      <c r="A20" s="39"/>
      <c r="B20" s="40"/>
      <c r="C20" s="44"/>
      <c r="D20" s="41"/>
      <c r="E20" s="55" t="s">
        <v>20</v>
      </c>
      <c r="F20" s="56">
        <v>42094</v>
      </c>
    </row>
    <row r="21" spans="1:8" x14ac:dyDescent="0.2">
      <c r="A21" s="7" t="s">
        <v>3</v>
      </c>
      <c r="B21" s="48"/>
      <c r="C21" s="48"/>
      <c r="D21" s="45">
        <v>1</v>
      </c>
      <c r="E21" s="81">
        <f>+E22+E25+E28+E33</f>
        <v>368974</v>
      </c>
      <c r="F21" s="14">
        <f>+F22+F25+F28+F33</f>
        <v>100</v>
      </c>
    </row>
    <row r="22" spans="1:8" x14ac:dyDescent="0.2">
      <c r="A22" s="61" t="s">
        <v>6</v>
      </c>
      <c r="B22" s="8"/>
      <c r="C22" s="8"/>
      <c r="D22" s="46">
        <v>3</v>
      </c>
      <c r="E22" s="82">
        <f>E23+E24</f>
        <v>13199</v>
      </c>
      <c r="F22" s="15">
        <f>+F23+F24</f>
        <v>3.5772168228655676</v>
      </c>
    </row>
    <row r="23" spans="1:8" x14ac:dyDescent="0.2">
      <c r="A23" s="62" t="s">
        <v>7</v>
      </c>
      <c r="B23" s="63"/>
      <c r="C23" s="63"/>
      <c r="D23" s="46">
        <v>4</v>
      </c>
      <c r="E23" s="82">
        <v>13199</v>
      </c>
      <c r="F23" s="15">
        <f>E23/E21*100</f>
        <v>3.5772168228655676</v>
      </c>
    </row>
    <row r="24" spans="1:8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8" x14ac:dyDescent="0.2">
      <c r="A25" s="61" t="s">
        <v>9</v>
      </c>
      <c r="B25" s="63"/>
      <c r="C25" s="63"/>
      <c r="D25" s="46">
        <v>9</v>
      </c>
      <c r="E25" s="82">
        <f>E26+E27</f>
        <v>195356</v>
      </c>
      <c r="F25" s="15">
        <f>+F26+F27</f>
        <v>52.945736013919678</v>
      </c>
    </row>
    <row r="26" spans="1:8" x14ac:dyDescent="0.2">
      <c r="A26" s="62" t="s">
        <v>10</v>
      </c>
      <c r="B26" s="63"/>
      <c r="C26" s="63"/>
      <c r="D26" s="46">
        <v>10</v>
      </c>
      <c r="E26" s="82">
        <v>174507</v>
      </c>
      <c r="F26" s="15">
        <f>E26/$E$21*100</f>
        <v>47.295202371982846</v>
      </c>
    </row>
    <row r="27" spans="1:8" x14ac:dyDescent="0.2">
      <c r="A27" s="62" t="s">
        <v>11</v>
      </c>
      <c r="B27" s="63"/>
      <c r="C27" s="63"/>
      <c r="D27" s="46">
        <v>11</v>
      </c>
      <c r="E27" s="82">
        <v>20849</v>
      </c>
      <c r="F27" s="15">
        <f>E27/$E$21*100</f>
        <v>5.6505336419368302</v>
      </c>
    </row>
    <row r="28" spans="1:8" x14ac:dyDescent="0.2">
      <c r="A28" s="61" t="s">
        <v>12</v>
      </c>
      <c r="B28" s="63"/>
      <c r="C28" s="63"/>
      <c r="D28" s="46">
        <v>12</v>
      </c>
      <c r="E28" s="82">
        <f>+E29+E30+E31</f>
        <v>160270</v>
      </c>
      <c r="F28" s="15">
        <f>+F29+F30+F31</f>
        <v>43.436664914058987</v>
      </c>
    </row>
    <row r="29" spans="1:8" x14ac:dyDescent="0.2">
      <c r="A29" s="62" t="s">
        <v>13</v>
      </c>
      <c r="B29" s="63"/>
      <c r="C29" s="63"/>
      <c r="D29" s="46">
        <v>13</v>
      </c>
      <c r="E29" s="82">
        <v>125622</v>
      </c>
      <c r="F29" s="15">
        <f>E29/$E$21*100</f>
        <v>34.046301365407864</v>
      </c>
      <c r="H29" s="117"/>
    </row>
    <row r="30" spans="1:8" x14ac:dyDescent="0.2">
      <c r="A30" s="62" t="s">
        <v>14</v>
      </c>
      <c r="B30" s="63"/>
      <c r="C30" s="63"/>
      <c r="D30" s="46">
        <v>14</v>
      </c>
      <c r="E30" s="82">
        <v>34648</v>
      </c>
      <c r="F30" s="15">
        <f>E30/$E$21*100</f>
        <v>9.3903635486511252</v>
      </c>
      <c r="H30" s="117"/>
    </row>
    <row r="31" spans="1:8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8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2.75" customHeight="1" thickBot="1" x14ac:dyDescent="0.25">
      <c r="A33" s="88" t="s">
        <v>32</v>
      </c>
      <c r="B33" s="64"/>
      <c r="C33" s="64"/>
      <c r="D33" s="47">
        <v>24</v>
      </c>
      <c r="E33" s="89">
        <v>149</v>
      </c>
      <c r="F33" s="16">
        <f>E33/$E$21*100</f>
        <v>4.0382249155767075E-2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ht="21" customHeight="1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ht="20.25" customHeight="1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5" customHeight="1" thickBot="1" x14ac:dyDescent="0.25">
      <c r="A40" s="149"/>
      <c r="B40" s="138"/>
      <c r="C40" s="154" t="s">
        <v>47</v>
      </c>
      <c r="D40" s="154"/>
      <c r="E40" s="154"/>
      <c r="F40" s="155"/>
    </row>
    <row r="41" spans="1:6" ht="12.75" customHeight="1" x14ac:dyDescent="0.2">
      <c r="A41" s="92" t="s">
        <v>37</v>
      </c>
      <c r="B41" s="93">
        <v>1</v>
      </c>
      <c r="C41" s="100">
        <v>977029</v>
      </c>
      <c r="D41" s="101">
        <v>5024397</v>
      </c>
      <c r="E41" s="100">
        <v>998549</v>
      </c>
      <c r="F41" s="102">
        <v>5135794</v>
      </c>
    </row>
    <row r="42" spans="1:6" ht="12.75" customHeight="1" thickBot="1" x14ac:dyDescent="0.25">
      <c r="A42" s="98" t="s">
        <v>28</v>
      </c>
      <c r="B42" s="94">
        <v>2</v>
      </c>
      <c r="C42" s="106">
        <v>9955911</v>
      </c>
      <c r="D42" s="103">
        <v>804492</v>
      </c>
      <c r="E42" s="104">
        <v>10072833</v>
      </c>
      <c r="F42" s="105">
        <v>811551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42094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235722278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128827856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P7" sqref="P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ht="12.75" customHeight="1" x14ac:dyDescent="0.2">
      <c r="A12" s="145" t="s">
        <v>36</v>
      </c>
      <c r="B12" s="145"/>
      <c r="C12" s="115"/>
      <c r="D12" s="27"/>
      <c r="E12" s="146"/>
      <c r="F12" s="146"/>
    </row>
    <row r="13" spans="1:6" ht="10.5" customHeight="1" x14ac:dyDescent="0.2">
      <c r="A13" s="76"/>
      <c r="B13" s="77"/>
      <c r="C13" s="77"/>
      <c r="D13" s="27"/>
      <c r="E13" s="116"/>
      <c r="F13" s="116"/>
    </row>
    <row r="14" spans="1:6" ht="12.75" customHeight="1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8" ht="15.75" x14ac:dyDescent="0.2">
      <c r="A17" s="51" t="s">
        <v>25</v>
      </c>
      <c r="B17" s="4"/>
      <c r="C17" s="4"/>
      <c r="D17" s="5"/>
      <c r="E17" s="5"/>
      <c r="F17" s="5"/>
    </row>
    <row r="18" spans="1:8" ht="13.5" thickBot="1" x14ac:dyDescent="0.25">
      <c r="A18" s="34"/>
      <c r="B18" s="34"/>
      <c r="C18" s="34"/>
      <c r="D18" s="60"/>
      <c r="E18" s="60"/>
      <c r="F18" s="60"/>
    </row>
    <row r="19" spans="1:8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8" ht="13.5" thickBot="1" x14ac:dyDescent="0.25">
      <c r="A20" s="39"/>
      <c r="B20" s="40"/>
      <c r="C20" s="44"/>
      <c r="D20" s="41"/>
      <c r="E20" s="55" t="s">
        <v>20</v>
      </c>
      <c r="F20" s="56">
        <v>42124</v>
      </c>
    </row>
    <row r="21" spans="1:8" x14ac:dyDescent="0.2">
      <c r="A21" s="7" t="s">
        <v>3</v>
      </c>
      <c r="B21" s="48"/>
      <c r="C21" s="48"/>
      <c r="D21" s="45">
        <v>1</v>
      </c>
      <c r="E21" s="81">
        <f>+E22+E25+E28+E33</f>
        <v>371167</v>
      </c>
      <c r="F21" s="14">
        <f>+F22+F25+F28+F33</f>
        <v>99.999999999999986</v>
      </c>
    </row>
    <row r="22" spans="1:8" x14ac:dyDescent="0.2">
      <c r="A22" s="61" t="s">
        <v>6</v>
      </c>
      <c r="B22" s="8"/>
      <c r="C22" s="8"/>
      <c r="D22" s="46">
        <v>3</v>
      </c>
      <c r="E22" s="82">
        <f>E23+E24</f>
        <v>24287</v>
      </c>
      <c r="F22" s="15">
        <f>+F23+F24</f>
        <v>6.543415767026703</v>
      </c>
    </row>
    <row r="23" spans="1:8" x14ac:dyDescent="0.2">
      <c r="A23" s="62" t="s">
        <v>7</v>
      </c>
      <c r="B23" s="63"/>
      <c r="C23" s="63"/>
      <c r="D23" s="46">
        <v>4</v>
      </c>
      <c r="E23" s="82">
        <v>24287</v>
      </c>
      <c r="F23" s="15">
        <f>E23/E21*100</f>
        <v>6.543415767026703</v>
      </c>
    </row>
    <row r="24" spans="1:8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8" x14ac:dyDescent="0.2">
      <c r="A25" s="61" t="s">
        <v>9</v>
      </c>
      <c r="B25" s="63"/>
      <c r="C25" s="63"/>
      <c r="D25" s="46">
        <v>9</v>
      </c>
      <c r="E25" s="82">
        <f>E26+E27</f>
        <v>205044</v>
      </c>
      <c r="F25" s="15">
        <f>+F26+F27</f>
        <v>55.243057707177634</v>
      </c>
    </row>
    <row r="26" spans="1:8" x14ac:dyDescent="0.2">
      <c r="A26" s="62" t="s">
        <v>10</v>
      </c>
      <c r="B26" s="63"/>
      <c r="C26" s="63"/>
      <c r="D26" s="46">
        <v>10</v>
      </c>
      <c r="E26" s="82">
        <v>184289</v>
      </c>
      <c r="F26" s="15">
        <f>E26/$E$21*100</f>
        <v>49.651235158298022</v>
      </c>
    </row>
    <row r="27" spans="1:8" x14ac:dyDescent="0.2">
      <c r="A27" s="62" t="s">
        <v>11</v>
      </c>
      <c r="B27" s="63"/>
      <c r="C27" s="63"/>
      <c r="D27" s="46">
        <v>11</v>
      </c>
      <c r="E27" s="82">
        <v>20755</v>
      </c>
      <c r="F27" s="15">
        <f>E27/$E$21*100</f>
        <v>5.5918225488796152</v>
      </c>
    </row>
    <row r="28" spans="1:8" x14ac:dyDescent="0.2">
      <c r="A28" s="61" t="s">
        <v>12</v>
      </c>
      <c r="B28" s="63"/>
      <c r="C28" s="63"/>
      <c r="D28" s="46">
        <v>12</v>
      </c>
      <c r="E28" s="82">
        <f>+E29+E30+E31</f>
        <v>135995</v>
      </c>
      <c r="F28" s="15">
        <f>+F29+F30+F31</f>
        <v>36.639841365207573</v>
      </c>
    </row>
    <row r="29" spans="1:8" x14ac:dyDescent="0.2">
      <c r="A29" s="62" t="s">
        <v>13</v>
      </c>
      <c r="B29" s="63"/>
      <c r="C29" s="63"/>
      <c r="D29" s="46">
        <v>13</v>
      </c>
      <c r="E29" s="82">
        <v>102891</v>
      </c>
      <c r="F29" s="15">
        <f>E29/$E$21*100</f>
        <v>27.720945019357863</v>
      </c>
      <c r="H29" s="117"/>
    </row>
    <row r="30" spans="1:8" x14ac:dyDescent="0.2">
      <c r="A30" s="62" t="s">
        <v>14</v>
      </c>
      <c r="B30" s="63"/>
      <c r="C30" s="63"/>
      <c r="D30" s="46">
        <v>14</v>
      </c>
      <c r="E30" s="82">
        <v>33104</v>
      </c>
      <c r="F30" s="15">
        <f>E30/$E$21*100</f>
        <v>8.9188963458497117</v>
      </c>
      <c r="H30" s="117"/>
    </row>
    <row r="31" spans="1:8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8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2.75" customHeight="1" thickBot="1" x14ac:dyDescent="0.25">
      <c r="A33" s="88" t="s">
        <v>32</v>
      </c>
      <c r="B33" s="64"/>
      <c r="C33" s="64"/>
      <c r="D33" s="47">
        <v>24</v>
      </c>
      <c r="E33" s="89">
        <v>5841</v>
      </c>
      <c r="F33" s="16">
        <f>E33/$E$21*100</f>
        <v>1.573685160588091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ht="21" customHeight="1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ht="20.25" customHeight="1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5" customHeight="1" thickBot="1" x14ac:dyDescent="0.25">
      <c r="A40" s="149"/>
      <c r="B40" s="138"/>
      <c r="C40" s="154" t="s">
        <v>48</v>
      </c>
      <c r="D40" s="154"/>
      <c r="E40" s="154"/>
      <c r="F40" s="155"/>
    </row>
    <row r="41" spans="1:6" ht="12.75" customHeight="1" x14ac:dyDescent="0.2">
      <c r="A41" s="92" t="s">
        <v>37</v>
      </c>
      <c r="B41" s="93">
        <v>1</v>
      </c>
      <c r="C41" s="100">
        <v>1435464</v>
      </c>
      <c r="D41" s="101">
        <v>6238181</v>
      </c>
      <c r="E41" s="100">
        <v>1498506</v>
      </c>
      <c r="F41" s="102">
        <v>6482577</v>
      </c>
    </row>
    <row r="42" spans="1:6" ht="12.75" customHeight="1" thickBot="1" x14ac:dyDescent="0.25">
      <c r="A42" s="98" t="s">
        <v>28</v>
      </c>
      <c r="B42" s="94">
        <v>2</v>
      </c>
      <c r="C42" s="106">
        <v>7452402</v>
      </c>
      <c r="D42" s="103">
        <v>239903</v>
      </c>
      <c r="E42" s="104">
        <v>7697664</v>
      </c>
      <c r="F42" s="105">
        <v>246670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42124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230045775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135748821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P7" sqref="P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ht="12.75" customHeight="1" x14ac:dyDescent="0.2">
      <c r="A12" s="145" t="s">
        <v>36</v>
      </c>
      <c r="B12" s="145"/>
      <c r="C12" s="118"/>
      <c r="D12" s="27"/>
      <c r="E12" s="146"/>
      <c r="F12" s="146"/>
    </row>
    <row r="13" spans="1:6" ht="10.5" customHeight="1" x14ac:dyDescent="0.2">
      <c r="A13" s="76"/>
      <c r="B13" s="77"/>
      <c r="C13" s="77"/>
      <c r="D13" s="27"/>
      <c r="E13" s="119"/>
      <c r="F13" s="119"/>
    </row>
    <row r="14" spans="1:6" ht="12.75" customHeight="1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8" ht="15.75" x14ac:dyDescent="0.2">
      <c r="A17" s="51" t="s">
        <v>25</v>
      </c>
      <c r="B17" s="4"/>
      <c r="C17" s="4"/>
      <c r="D17" s="5"/>
      <c r="E17" s="5"/>
      <c r="F17" s="5"/>
    </row>
    <row r="18" spans="1:8" ht="13.5" thickBot="1" x14ac:dyDescent="0.25">
      <c r="A18" s="34"/>
      <c r="B18" s="34"/>
      <c r="C18" s="34"/>
      <c r="D18" s="60"/>
      <c r="E18" s="60"/>
      <c r="F18" s="60"/>
    </row>
    <row r="19" spans="1:8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8" ht="13.5" thickBot="1" x14ac:dyDescent="0.25">
      <c r="A20" s="39"/>
      <c r="B20" s="40"/>
      <c r="C20" s="44"/>
      <c r="D20" s="41"/>
      <c r="E20" s="55" t="s">
        <v>20</v>
      </c>
      <c r="F20" s="56">
        <v>42155</v>
      </c>
    </row>
    <row r="21" spans="1:8" x14ac:dyDescent="0.2">
      <c r="A21" s="7" t="s">
        <v>3</v>
      </c>
      <c r="B21" s="48"/>
      <c r="C21" s="48"/>
      <c r="D21" s="45">
        <v>1</v>
      </c>
      <c r="E21" s="81">
        <f>+E22+E25+E28+E33</f>
        <v>375607</v>
      </c>
      <c r="F21" s="14">
        <f>+F22+F25+F28+F33</f>
        <v>100</v>
      </c>
    </row>
    <row r="22" spans="1:8" x14ac:dyDescent="0.2">
      <c r="A22" s="61" t="s">
        <v>6</v>
      </c>
      <c r="B22" s="8"/>
      <c r="C22" s="8"/>
      <c r="D22" s="46">
        <v>3</v>
      </c>
      <c r="E22" s="82">
        <f>E23+E24</f>
        <v>15381</v>
      </c>
      <c r="F22" s="15">
        <f>+F23+F24</f>
        <v>4.0949716059604855</v>
      </c>
    </row>
    <row r="23" spans="1:8" x14ac:dyDescent="0.2">
      <c r="A23" s="62" t="s">
        <v>7</v>
      </c>
      <c r="B23" s="63"/>
      <c r="C23" s="63"/>
      <c r="D23" s="46">
        <v>4</v>
      </c>
      <c r="E23" s="82">
        <v>15381</v>
      </c>
      <c r="F23" s="15">
        <f>E23/E21*100</f>
        <v>4.0949716059604855</v>
      </c>
    </row>
    <row r="24" spans="1:8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8" x14ac:dyDescent="0.2">
      <c r="A25" s="61" t="s">
        <v>9</v>
      </c>
      <c r="B25" s="63"/>
      <c r="C25" s="63"/>
      <c r="D25" s="46">
        <v>9</v>
      </c>
      <c r="E25" s="82">
        <f>E26+E27</f>
        <v>213695</v>
      </c>
      <c r="F25" s="15">
        <f>+F26+F27</f>
        <v>56.893242138724787</v>
      </c>
    </row>
    <row r="26" spans="1:8" x14ac:dyDescent="0.2">
      <c r="A26" s="62" t="s">
        <v>10</v>
      </c>
      <c r="B26" s="63"/>
      <c r="C26" s="63"/>
      <c r="D26" s="46">
        <v>10</v>
      </c>
      <c r="E26" s="82">
        <v>182890</v>
      </c>
      <c r="F26" s="15">
        <f>E26/$E$21*100</f>
        <v>48.691850790853209</v>
      </c>
    </row>
    <row r="27" spans="1:8" x14ac:dyDescent="0.2">
      <c r="A27" s="62" t="s">
        <v>11</v>
      </c>
      <c r="B27" s="63"/>
      <c r="C27" s="63"/>
      <c r="D27" s="46">
        <v>11</v>
      </c>
      <c r="E27" s="82">
        <v>30805</v>
      </c>
      <c r="F27" s="15">
        <f>E27/$E$21*100</f>
        <v>8.2013913478715779</v>
      </c>
    </row>
    <row r="28" spans="1:8" x14ac:dyDescent="0.2">
      <c r="A28" s="61" t="s">
        <v>12</v>
      </c>
      <c r="B28" s="63"/>
      <c r="C28" s="63"/>
      <c r="D28" s="46">
        <v>12</v>
      </c>
      <c r="E28" s="82">
        <f>+E29+E30+E31</f>
        <v>146098</v>
      </c>
      <c r="F28" s="15">
        <f>+F29+F30+F31</f>
        <v>38.896506188649305</v>
      </c>
    </row>
    <row r="29" spans="1:8" x14ac:dyDescent="0.2">
      <c r="A29" s="62" t="s">
        <v>13</v>
      </c>
      <c r="B29" s="63"/>
      <c r="C29" s="63"/>
      <c r="D29" s="46">
        <v>13</v>
      </c>
      <c r="E29" s="82">
        <v>111574</v>
      </c>
      <c r="F29" s="15">
        <f>E29/$E$21*100</f>
        <v>29.704984198910029</v>
      </c>
      <c r="H29" s="117"/>
    </row>
    <row r="30" spans="1:8" x14ac:dyDescent="0.2">
      <c r="A30" s="62" t="s">
        <v>14</v>
      </c>
      <c r="B30" s="63"/>
      <c r="C30" s="63"/>
      <c r="D30" s="46">
        <v>14</v>
      </c>
      <c r="E30" s="82">
        <v>34524</v>
      </c>
      <c r="F30" s="15">
        <f>E30/$E$21*100</f>
        <v>9.1915219897392753</v>
      </c>
      <c r="H30" s="117"/>
    </row>
    <row r="31" spans="1:8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8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2.75" customHeight="1" thickBot="1" x14ac:dyDescent="0.25">
      <c r="A33" s="88" t="s">
        <v>32</v>
      </c>
      <c r="B33" s="64"/>
      <c r="C33" s="64"/>
      <c r="D33" s="47">
        <v>24</v>
      </c>
      <c r="E33" s="89">
        <v>433</v>
      </c>
      <c r="F33" s="16">
        <f>E33/$E$21*100</f>
        <v>0.11528006666542423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ht="21" customHeight="1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ht="20.25" customHeight="1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5" customHeight="1" thickBot="1" x14ac:dyDescent="0.25">
      <c r="A40" s="149"/>
      <c r="B40" s="138"/>
      <c r="C40" s="154" t="s">
        <v>49</v>
      </c>
      <c r="D40" s="154"/>
      <c r="E40" s="154"/>
      <c r="F40" s="155"/>
    </row>
    <row r="41" spans="1:6" ht="12.75" customHeight="1" x14ac:dyDescent="0.2">
      <c r="A41" s="92" t="s">
        <v>37</v>
      </c>
      <c r="B41" s="93">
        <v>1</v>
      </c>
      <c r="C41" s="100">
        <v>863130</v>
      </c>
      <c r="D41" s="101">
        <v>7195312</v>
      </c>
      <c r="E41" s="100">
        <v>892907</v>
      </c>
      <c r="F41" s="102">
        <v>7403559</v>
      </c>
    </row>
    <row r="42" spans="1:6" ht="12.75" customHeight="1" thickBot="1" x14ac:dyDescent="0.25">
      <c r="A42" s="98" t="s">
        <v>28</v>
      </c>
      <c r="B42" s="94">
        <v>2</v>
      </c>
      <c r="C42" s="106">
        <v>5792141</v>
      </c>
      <c r="D42" s="103">
        <v>278765</v>
      </c>
      <c r="E42" s="104">
        <v>5911129</v>
      </c>
      <c r="F42" s="105">
        <v>285674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42153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222524545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140752650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zoomScale="98" zoomScaleNormal="98" workbookViewId="0">
      <selection activeCell="P7" sqref="P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ht="12.75" customHeight="1" x14ac:dyDescent="0.2">
      <c r="A12" s="145" t="s">
        <v>36</v>
      </c>
      <c r="B12" s="145"/>
      <c r="C12" s="120"/>
      <c r="D12" s="27"/>
      <c r="E12" s="146"/>
      <c r="F12" s="146"/>
    </row>
    <row r="13" spans="1:6" ht="10.5" customHeight="1" x14ac:dyDescent="0.2">
      <c r="A13" s="76"/>
      <c r="B13" s="77"/>
      <c r="C13" s="77"/>
      <c r="D13" s="27"/>
      <c r="E13" s="121"/>
      <c r="F13" s="121"/>
    </row>
    <row r="14" spans="1:6" ht="12.75" customHeight="1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8" ht="15.75" x14ac:dyDescent="0.2">
      <c r="A17" s="51" t="s">
        <v>25</v>
      </c>
      <c r="B17" s="4"/>
      <c r="C17" s="4"/>
      <c r="D17" s="5"/>
      <c r="E17" s="5"/>
      <c r="F17" s="5"/>
    </row>
    <row r="18" spans="1:8" ht="13.5" thickBot="1" x14ac:dyDescent="0.25">
      <c r="A18" s="34"/>
      <c r="B18" s="34"/>
      <c r="C18" s="34"/>
      <c r="D18" s="60"/>
      <c r="E18" s="60"/>
      <c r="F18" s="60"/>
    </row>
    <row r="19" spans="1:8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8" ht="13.5" thickBot="1" x14ac:dyDescent="0.25">
      <c r="A20" s="39"/>
      <c r="B20" s="40"/>
      <c r="C20" s="44"/>
      <c r="D20" s="41"/>
      <c r="E20" s="55" t="s">
        <v>20</v>
      </c>
      <c r="F20" s="56">
        <v>42185</v>
      </c>
    </row>
    <row r="21" spans="1:8" x14ac:dyDescent="0.2">
      <c r="A21" s="7" t="s">
        <v>3</v>
      </c>
      <c r="B21" s="48"/>
      <c r="C21" s="48"/>
      <c r="D21" s="45">
        <v>1</v>
      </c>
      <c r="E21" s="81">
        <f>+E22+E25+E28+E33</f>
        <v>359026</v>
      </c>
      <c r="F21" s="14">
        <f>+F22+F25+F28+F33</f>
        <v>100</v>
      </c>
    </row>
    <row r="22" spans="1:8" x14ac:dyDescent="0.2">
      <c r="A22" s="61" t="s">
        <v>6</v>
      </c>
      <c r="B22" s="8"/>
      <c r="C22" s="8"/>
      <c r="D22" s="46">
        <v>3</v>
      </c>
      <c r="E22" s="82">
        <f>E23+E24</f>
        <v>11795</v>
      </c>
      <c r="F22" s="15">
        <f>+F23+F24</f>
        <v>3.2852773893812706</v>
      </c>
    </row>
    <row r="23" spans="1:8" x14ac:dyDescent="0.2">
      <c r="A23" s="62" t="s">
        <v>7</v>
      </c>
      <c r="B23" s="63"/>
      <c r="C23" s="63"/>
      <c r="D23" s="46">
        <v>4</v>
      </c>
      <c r="E23" s="82">
        <v>11795</v>
      </c>
      <c r="F23" s="15">
        <f>E23/E21*100</f>
        <v>3.2852773893812706</v>
      </c>
    </row>
    <row r="24" spans="1:8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8" x14ac:dyDescent="0.2">
      <c r="A25" s="61" t="s">
        <v>9</v>
      </c>
      <c r="B25" s="63"/>
      <c r="C25" s="63"/>
      <c r="D25" s="46">
        <v>9</v>
      </c>
      <c r="E25" s="82">
        <f>E26+E27</f>
        <v>205302</v>
      </c>
      <c r="F25" s="15">
        <f>+F26+F27</f>
        <v>57.183045239063468</v>
      </c>
    </row>
    <row r="26" spans="1:8" x14ac:dyDescent="0.2">
      <c r="A26" s="62" t="s">
        <v>10</v>
      </c>
      <c r="B26" s="63"/>
      <c r="C26" s="63"/>
      <c r="D26" s="46">
        <v>10</v>
      </c>
      <c r="E26" s="82">
        <v>174585</v>
      </c>
      <c r="F26" s="15">
        <f>E26/$E$21*100</f>
        <v>48.627397458679873</v>
      </c>
    </row>
    <row r="27" spans="1:8" x14ac:dyDescent="0.2">
      <c r="A27" s="62" t="s">
        <v>11</v>
      </c>
      <c r="B27" s="63"/>
      <c r="C27" s="63"/>
      <c r="D27" s="46">
        <v>11</v>
      </c>
      <c r="E27" s="82">
        <v>30717</v>
      </c>
      <c r="F27" s="15">
        <f>E27/$E$21*100</f>
        <v>8.5556477803835929</v>
      </c>
    </row>
    <row r="28" spans="1:8" x14ac:dyDescent="0.2">
      <c r="A28" s="61" t="s">
        <v>12</v>
      </c>
      <c r="B28" s="63"/>
      <c r="C28" s="63"/>
      <c r="D28" s="46">
        <v>12</v>
      </c>
      <c r="E28" s="82">
        <f>+E29+E30+E31</f>
        <v>133086</v>
      </c>
      <c r="F28" s="15">
        <f>+F29+F30+F31</f>
        <v>37.068624556438806</v>
      </c>
    </row>
    <row r="29" spans="1:8" x14ac:dyDescent="0.2">
      <c r="A29" s="62" t="s">
        <v>13</v>
      </c>
      <c r="B29" s="63"/>
      <c r="C29" s="63"/>
      <c r="D29" s="46">
        <v>13</v>
      </c>
      <c r="E29" s="82">
        <v>105449</v>
      </c>
      <c r="F29" s="15">
        <f>E29/$E$21*100</f>
        <v>29.370853364380295</v>
      </c>
      <c r="H29" s="117"/>
    </row>
    <row r="30" spans="1:8" x14ac:dyDescent="0.2">
      <c r="A30" s="62" t="s">
        <v>14</v>
      </c>
      <c r="B30" s="63"/>
      <c r="C30" s="63"/>
      <c r="D30" s="46">
        <v>14</v>
      </c>
      <c r="E30" s="82">
        <v>27637</v>
      </c>
      <c r="F30" s="15">
        <f>E30/$E$21*100</f>
        <v>7.6977711920585143</v>
      </c>
      <c r="H30" s="117"/>
    </row>
    <row r="31" spans="1:8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8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2.75" customHeight="1" thickBot="1" x14ac:dyDescent="0.25">
      <c r="A33" s="88" t="s">
        <v>32</v>
      </c>
      <c r="B33" s="64"/>
      <c r="C33" s="64"/>
      <c r="D33" s="47">
        <v>24</v>
      </c>
      <c r="E33" s="89">
        <v>8843</v>
      </c>
      <c r="F33" s="16">
        <f>E33/$E$21*100</f>
        <v>2.4630528151164537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ht="21" customHeight="1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ht="20.25" customHeight="1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5" customHeight="1" thickBot="1" x14ac:dyDescent="0.25">
      <c r="A40" s="149"/>
      <c r="B40" s="138"/>
      <c r="C40" s="154" t="s">
        <v>50</v>
      </c>
      <c r="D40" s="154"/>
      <c r="E40" s="154"/>
      <c r="F40" s="155"/>
    </row>
    <row r="41" spans="1:6" ht="12.75" customHeight="1" x14ac:dyDescent="0.2">
      <c r="A41" s="92" t="s">
        <v>37</v>
      </c>
      <c r="B41" s="93">
        <v>1</v>
      </c>
      <c r="C41" s="100">
        <v>2390786</v>
      </c>
      <c r="D41" s="101">
        <v>3484565</v>
      </c>
      <c r="E41" s="100">
        <v>2405832</v>
      </c>
      <c r="F41" s="102">
        <v>3532171</v>
      </c>
    </row>
    <row r="42" spans="1:6" ht="12.75" customHeight="1" thickBot="1" x14ac:dyDescent="0.25">
      <c r="A42" s="98" t="s">
        <v>28</v>
      </c>
      <c r="B42" s="94">
        <v>2</v>
      </c>
      <c r="C42" s="106">
        <v>6929858</v>
      </c>
      <c r="D42" s="103">
        <v>1184092</v>
      </c>
      <c r="E42" s="104">
        <v>6930623</v>
      </c>
      <c r="F42" s="105">
        <v>1179095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42185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215500794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142663365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P7" sqref="P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x14ac:dyDescent="0.2">
      <c r="A12" s="145" t="s">
        <v>36</v>
      </c>
      <c r="B12" s="145"/>
      <c r="C12" s="122"/>
      <c r="D12" s="27"/>
      <c r="E12" s="146"/>
      <c r="F12" s="146"/>
    </row>
    <row r="13" spans="1:6" x14ac:dyDescent="0.2">
      <c r="A13" s="76"/>
      <c r="B13" s="77"/>
      <c r="C13" s="77"/>
      <c r="D13" s="27"/>
      <c r="E13" s="123"/>
      <c r="F13" s="123"/>
    </row>
    <row r="14" spans="1:6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8" ht="15.75" x14ac:dyDescent="0.2">
      <c r="A17" s="51" t="s">
        <v>25</v>
      </c>
      <c r="B17" s="4"/>
      <c r="C17" s="4"/>
      <c r="D17" s="5"/>
      <c r="E17" s="5"/>
      <c r="F17" s="5"/>
    </row>
    <row r="18" spans="1:8" ht="13.5" thickBot="1" x14ac:dyDescent="0.25">
      <c r="A18" s="34"/>
      <c r="B18" s="34"/>
      <c r="C18" s="34"/>
      <c r="D18" s="60"/>
      <c r="E18" s="60"/>
      <c r="F18" s="60"/>
    </row>
    <row r="19" spans="1:8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8" ht="13.5" thickBot="1" x14ac:dyDescent="0.25">
      <c r="A20" s="39"/>
      <c r="B20" s="40"/>
      <c r="C20" s="44"/>
      <c r="D20" s="41"/>
      <c r="E20" s="55" t="s">
        <v>20</v>
      </c>
      <c r="F20" s="56">
        <v>42216</v>
      </c>
    </row>
    <row r="21" spans="1:8" x14ac:dyDescent="0.2">
      <c r="A21" s="7" t="s">
        <v>3</v>
      </c>
      <c r="B21" s="48"/>
      <c r="C21" s="48"/>
      <c r="D21" s="45">
        <v>1</v>
      </c>
      <c r="E21" s="81">
        <f>+E22+E25+E28+E33</f>
        <v>365316</v>
      </c>
      <c r="F21" s="14">
        <f>+F22+F25+F28+F33</f>
        <v>99.999999999999986</v>
      </c>
    </row>
    <row r="22" spans="1:8" x14ac:dyDescent="0.2">
      <c r="A22" s="61" t="s">
        <v>6</v>
      </c>
      <c r="B22" s="8"/>
      <c r="C22" s="8"/>
      <c r="D22" s="46">
        <v>3</v>
      </c>
      <c r="E22" s="82">
        <f>E23+E24</f>
        <v>17369</v>
      </c>
      <c r="F22" s="15">
        <f>+F23+F24</f>
        <v>4.7545139002945396</v>
      </c>
    </row>
    <row r="23" spans="1:8" x14ac:dyDescent="0.2">
      <c r="A23" s="62" t="s">
        <v>7</v>
      </c>
      <c r="B23" s="63"/>
      <c r="C23" s="63"/>
      <c r="D23" s="46">
        <v>4</v>
      </c>
      <c r="E23" s="82">
        <v>17369</v>
      </c>
      <c r="F23" s="15">
        <f>E23/E21*100</f>
        <v>4.7545139002945396</v>
      </c>
    </row>
    <row r="24" spans="1:8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8" x14ac:dyDescent="0.2">
      <c r="A25" s="61" t="s">
        <v>9</v>
      </c>
      <c r="B25" s="63"/>
      <c r="C25" s="63"/>
      <c r="D25" s="46">
        <v>9</v>
      </c>
      <c r="E25" s="82">
        <f>E26+E27</f>
        <v>207294</v>
      </c>
      <c r="F25" s="15">
        <f>+F26+F27</f>
        <v>56.743750615905128</v>
      </c>
    </row>
    <row r="26" spans="1:8" x14ac:dyDescent="0.2">
      <c r="A26" s="62" t="s">
        <v>10</v>
      </c>
      <c r="B26" s="63"/>
      <c r="C26" s="63"/>
      <c r="D26" s="46">
        <v>10</v>
      </c>
      <c r="E26" s="82">
        <v>176583</v>
      </c>
      <c r="F26" s="15">
        <f>E26/$E$21*100</f>
        <v>48.33705613769996</v>
      </c>
    </row>
    <row r="27" spans="1:8" x14ac:dyDescent="0.2">
      <c r="A27" s="62" t="s">
        <v>11</v>
      </c>
      <c r="B27" s="63"/>
      <c r="C27" s="63"/>
      <c r="D27" s="46">
        <v>11</v>
      </c>
      <c r="E27" s="82">
        <v>30711</v>
      </c>
      <c r="F27" s="15">
        <f>E27/$E$21*100</f>
        <v>8.4066944782051714</v>
      </c>
    </row>
    <row r="28" spans="1:8" x14ac:dyDescent="0.2">
      <c r="A28" s="61" t="s">
        <v>12</v>
      </c>
      <c r="B28" s="63"/>
      <c r="C28" s="63"/>
      <c r="D28" s="46">
        <v>12</v>
      </c>
      <c r="E28" s="82">
        <f>+E29+E30+E31</f>
        <v>139709</v>
      </c>
      <c r="F28" s="15">
        <f>+F29+F30+F31</f>
        <v>38.243329063057736</v>
      </c>
    </row>
    <row r="29" spans="1:8" x14ac:dyDescent="0.2">
      <c r="A29" s="62" t="s">
        <v>13</v>
      </c>
      <c r="B29" s="63"/>
      <c r="C29" s="63"/>
      <c r="D29" s="46">
        <v>13</v>
      </c>
      <c r="E29" s="82">
        <v>108592</v>
      </c>
      <c r="F29" s="15">
        <f>E29/$E$21*100</f>
        <v>29.725497925084039</v>
      </c>
      <c r="H29" s="117"/>
    </row>
    <row r="30" spans="1:8" x14ac:dyDescent="0.2">
      <c r="A30" s="62" t="s">
        <v>14</v>
      </c>
      <c r="B30" s="63"/>
      <c r="C30" s="63"/>
      <c r="D30" s="46">
        <v>14</v>
      </c>
      <c r="E30" s="82">
        <v>31117</v>
      </c>
      <c r="F30" s="15">
        <f>E30/$E$21*100</f>
        <v>8.5178311379736993</v>
      </c>
      <c r="H30" s="117"/>
    </row>
    <row r="31" spans="1:8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8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3.5" thickBot="1" x14ac:dyDescent="0.25">
      <c r="A33" s="88" t="s">
        <v>32</v>
      </c>
      <c r="B33" s="64"/>
      <c r="C33" s="64"/>
      <c r="D33" s="47">
        <v>24</v>
      </c>
      <c r="E33" s="89">
        <v>944</v>
      </c>
      <c r="F33" s="16">
        <f>E33/$E$21*100</f>
        <v>0.25840642074259002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9"/>
      <c r="B40" s="138"/>
      <c r="C40" s="154" t="s">
        <v>51</v>
      </c>
      <c r="D40" s="154"/>
      <c r="E40" s="154"/>
      <c r="F40" s="155"/>
    </row>
    <row r="41" spans="1:6" x14ac:dyDescent="0.2">
      <c r="A41" s="92" t="s">
        <v>37</v>
      </c>
      <c r="B41" s="93">
        <v>1</v>
      </c>
      <c r="C41" s="100">
        <v>562780</v>
      </c>
      <c r="D41" s="101">
        <v>2178321</v>
      </c>
      <c r="E41" s="100">
        <v>563915</v>
      </c>
      <c r="F41" s="102">
        <v>2182028</v>
      </c>
    </row>
    <row r="42" spans="1:6" ht="13.5" thickBot="1" x14ac:dyDescent="0.25">
      <c r="A42" s="98" t="s">
        <v>28</v>
      </c>
      <c r="B42" s="94">
        <v>2</v>
      </c>
      <c r="C42" s="106">
        <v>7392501</v>
      </c>
      <c r="D42" s="103">
        <v>640365</v>
      </c>
      <c r="E42" s="104">
        <v>7324877</v>
      </c>
      <c r="F42" s="105">
        <v>634821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42216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214602925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149812713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P7" sqref="P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x14ac:dyDescent="0.2">
      <c r="A12" s="145" t="s">
        <v>36</v>
      </c>
      <c r="B12" s="145"/>
      <c r="C12" s="124"/>
      <c r="D12" s="27"/>
      <c r="E12" s="146"/>
      <c r="F12" s="146"/>
    </row>
    <row r="13" spans="1:6" x14ac:dyDescent="0.2">
      <c r="A13" s="76"/>
      <c r="B13" s="77"/>
      <c r="C13" s="77"/>
      <c r="D13" s="27"/>
      <c r="E13" s="125"/>
      <c r="F13" s="125"/>
    </row>
    <row r="14" spans="1:6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8" ht="15.75" x14ac:dyDescent="0.2">
      <c r="A17" s="51" t="s">
        <v>25</v>
      </c>
      <c r="B17" s="4"/>
      <c r="C17" s="4"/>
      <c r="D17" s="5"/>
      <c r="E17" s="5"/>
      <c r="F17" s="5"/>
    </row>
    <row r="18" spans="1:8" ht="13.5" thickBot="1" x14ac:dyDescent="0.25">
      <c r="A18" s="34"/>
      <c r="B18" s="34"/>
      <c r="C18" s="34"/>
      <c r="D18" s="60"/>
      <c r="E18" s="60"/>
      <c r="F18" s="60"/>
    </row>
    <row r="19" spans="1:8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8" ht="13.5" thickBot="1" x14ac:dyDescent="0.25">
      <c r="A20" s="39"/>
      <c r="B20" s="40"/>
      <c r="C20" s="44"/>
      <c r="D20" s="41"/>
      <c r="E20" s="55" t="s">
        <v>20</v>
      </c>
      <c r="F20" s="56">
        <v>42247</v>
      </c>
    </row>
    <row r="21" spans="1:8" x14ac:dyDescent="0.2">
      <c r="A21" s="7" t="s">
        <v>3</v>
      </c>
      <c r="B21" s="48"/>
      <c r="C21" s="48"/>
      <c r="D21" s="45">
        <v>1</v>
      </c>
      <c r="E21" s="81">
        <f>+E22+E25+E28+E33</f>
        <v>359512</v>
      </c>
      <c r="F21" s="14">
        <f>+F22+F25+F28+F33</f>
        <v>100</v>
      </c>
    </row>
    <row r="22" spans="1:8" x14ac:dyDescent="0.2">
      <c r="A22" s="61" t="s">
        <v>6</v>
      </c>
      <c r="B22" s="8"/>
      <c r="C22" s="8"/>
      <c r="D22" s="46">
        <v>3</v>
      </c>
      <c r="E22" s="82">
        <f>E23+E24</f>
        <v>8672</v>
      </c>
      <c r="F22" s="15">
        <f>+F23+F24</f>
        <v>2.4121587040210062</v>
      </c>
    </row>
    <row r="23" spans="1:8" x14ac:dyDescent="0.2">
      <c r="A23" s="62" t="s">
        <v>7</v>
      </c>
      <c r="B23" s="63"/>
      <c r="C23" s="63"/>
      <c r="D23" s="46">
        <v>4</v>
      </c>
      <c r="E23" s="82">
        <v>8672</v>
      </c>
      <c r="F23" s="15">
        <f>E23/E21*100</f>
        <v>2.4121587040210062</v>
      </c>
    </row>
    <row r="24" spans="1:8" hidden="1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8" x14ac:dyDescent="0.2">
      <c r="A25" s="61" t="s">
        <v>9</v>
      </c>
      <c r="B25" s="63"/>
      <c r="C25" s="63"/>
      <c r="D25" s="46">
        <v>9</v>
      </c>
      <c r="E25" s="82">
        <f>E26+E27</f>
        <v>215280</v>
      </c>
      <c r="F25" s="15">
        <f>+F26+F27</f>
        <v>59.881172255724429</v>
      </c>
    </row>
    <row r="26" spans="1:8" x14ac:dyDescent="0.2">
      <c r="A26" s="62" t="s">
        <v>10</v>
      </c>
      <c r="B26" s="63"/>
      <c r="C26" s="63"/>
      <c r="D26" s="46">
        <v>10</v>
      </c>
      <c r="E26" s="82">
        <v>184595</v>
      </c>
      <c r="F26" s="15">
        <f>E26/$E$21*100</f>
        <v>51.345991232559697</v>
      </c>
    </row>
    <row r="27" spans="1:8" x14ac:dyDescent="0.2">
      <c r="A27" s="62" t="s">
        <v>11</v>
      </c>
      <c r="B27" s="63"/>
      <c r="C27" s="63"/>
      <c r="D27" s="46">
        <v>11</v>
      </c>
      <c r="E27" s="82">
        <v>30685</v>
      </c>
      <c r="F27" s="15">
        <f>E27/$E$21*100</f>
        <v>8.5351810231647338</v>
      </c>
    </row>
    <row r="28" spans="1:8" x14ac:dyDescent="0.2">
      <c r="A28" s="61" t="s">
        <v>12</v>
      </c>
      <c r="B28" s="63"/>
      <c r="C28" s="63"/>
      <c r="D28" s="46">
        <v>12</v>
      </c>
      <c r="E28" s="82">
        <f>+E29+E30+E31</f>
        <v>131097</v>
      </c>
      <c r="F28" s="15">
        <f>+F29+F30+F31</f>
        <v>36.465264024566636</v>
      </c>
    </row>
    <row r="29" spans="1:8" x14ac:dyDescent="0.2">
      <c r="A29" s="62" t="s">
        <v>13</v>
      </c>
      <c r="B29" s="63"/>
      <c r="C29" s="63"/>
      <c r="D29" s="46">
        <v>13</v>
      </c>
      <c r="E29" s="82">
        <v>100476</v>
      </c>
      <c r="F29" s="15">
        <f>E29/$E$21*100</f>
        <v>27.947884910656668</v>
      </c>
      <c r="H29" s="117"/>
    </row>
    <row r="30" spans="1:8" x14ac:dyDescent="0.2">
      <c r="A30" s="62" t="s">
        <v>14</v>
      </c>
      <c r="B30" s="63"/>
      <c r="C30" s="63"/>
      <c r="D30" s="46">
        <v>14</v>
      </c>
      <c r="E30" s="82">
        <v>30621</v>
      </c>
      <c r="F30" s="15">
        <f>E30/$E$21*100</f>
        <v>8.5173791139099677</v>
      </c>
      <c r="H30" s="117"/>
    </row>
    <row r="31" spans="1:8" hidden="1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8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3.5" thickBot="1" x14ac:dyDescent="0.25">
      <c r="A33" s="88" t="s">
        <v>32</v>
      </c>
      <c r="B33" s="64"/>
      <c r="C33" s="64"/>
      <c r="D33" s="47">
        <v>24</v>
      </c>
      <c r="E33" s="89">
        <v>4463</v>
      </c>
      <c r="F33" s="16">
        <f>E33/$E$21*100</f>
        <v>1.2414050156879326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9"/>
      <c r="B40" s="138"/>
      <c r="C40" s="154" t="s">
        <v>52</v>
      </c>
      <c r="D40" s="154"/>
      <c r="E40" s="154"/>
      <c r="F40" s="155"/>
    </row>
    <row r="41" spans="1:6" x14ac:dyDescent="0.2">
      <c r="A41" s="92" t="s">
        <v>37</v>
      </c>
      <c r="B41" s="93">
        <v>1</v>
      </c>
      <c r="C41" s="100">
        <v>1351061</v>
      </c>
      <c r="D41" s="101">
        <v>2927095</v>
      </c>
      <c r="E41" s="100">
        <v>1339951</v>
      </c>
      <c r="F41" s="102">
        <v>2896460</v>
      </c>
    </row>
    <row r="42" spans="1:6" ht="13.5" thickBot="1" x14ac:dyDescent="0.25">
      <c r="A42" s="98" t="s">
        <v>28</v>
      </c>
      <c r="B42" s="94">
        <v>2</v>
      </c>
      <c r="C42" s="106">
        <v>7595337</v>
      </c>
      <c r="D42" s="103">
        <v>1163878</v>
      </c>
      <c r="E42" s="104">
        <v>7461345</v>
      </c>
      <c r="F42" s="105">
        <v>1136944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42247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206113176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151182053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47:A48"/>
    <mergeCell ref="B47:B48"/>
    <mergeCell ref="C47:D47"/>
    <mergeCell ref="C49:D49"/>
    <mergeCell ref="C50:D50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P7" sqref="P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0"/>
      <c r="B1" s="20"/>
      <c r="C1" s="20"/>
      <c r="D1" s="20"/>
      <c r="E1" s="20"/>
      <c r="F1" s="20"/>
    </row>
    <row r="2" spans="1:6" ht="18" x14ac:dyDescent="0.25">
      <c r="A2" s="54"/>
      <c r="B2" s="53"/>
      <c r="C2" s="53"/>
      <c r="D2" s="53"/>
      <c r="E2" s="53"/>
      <c r="F2" s="53"/>
    </row>
    <row r="3" spans="1:6" ht="16.5" x14ac:dyDescent="0.25">
      <c r="A3" s="52" t="s">
        <v>23</v>
      </c>
      <c r="B3" s="21"/>
      <c r="C3" s="21"/>
      <c r="D3" s="21"/>
      <c r="E3" s="21"/>
      <c r="F3" s="21"/>
    </row>
    <row r="4" spans="1:6" ht="16.5" x14ac:dyDescent="0.25">
      <c r="A4" s="52" t="s">
        <v>24</v>
      </c>
      <c r="B4" s="21"/>
      <c r="C4" s="21"/>
      <c r="D4" s="21"/>
      <c r="E4" s="21"/>
      <c r="F4" s="21"/>
    </row>
    <row r="5" spans="1:6" ht="13.5" thickBot="1" x14ac:dyDescent="0.25">
      <c r="A5" s="23"/>
      <c r="B5" s="21"/>
      <c r="C5" s="21"/>
      <c r="D5" s="21"/>
      <c r="E5" s="21"/>
      <c r="F5" s="21"/>
    </row>
    <row r="6" spans="1:6" ht="13.5" thickBot="1" x14ac:dyDescent="0.25">
      <c r="A6" s="13" t="s">
        <v>2</v>
      </c>
      <c r="B6" s="65" t="s">
        <v>27</v>
      </c>
      <c r="C6" s="66"/>
      <c r="D6" s="66"/>
      <c r="E6" s="66"/>
      <c r="F6" s="67"/>
    </row>
    <row r="7" spans="1:6" x14ac:dyDescent="0.2">
      <c r="A7" s="24"/>
      <c r="B7" s="25"/>
      <c r="C7" s="26"/>
      <c r="D7" s="27"/>
      <c r="E7" s="28"/>
      <c r="F7" s="29"/>
    </row>
    <row r="8" spans="1:6" x14ac:dyDescent="0.2">
      <c r="A8" s="13" t="s">
        <v>22</v>
      </c>
      <c r="B8" s="1" t="s">
        <v>21</v>
      </c>
      <c r="C8" s="3"/>
      <c r="D8" s="2"/>
      <c r="E8" s="9" t="s">
        <v>4</v>
      </c>
      <c r="F8" s="10" t="s">
        <v>1</v>
      </c>
    </row>
    <row r="9" spans="1:6" x14ac:dyDescent="0.2">
      <c r="A9" s="22"/>
      <c r="B9" s="22"/>
      <c r="C9" s="27"/>
      <c r="D9" s="27"/>
      <c r="E9" s="30"/>
      <c r="F9" s="31"/>
    </row>
    <row r="10" spans="1:6" x14ac:dyDescent="0.2">
      <c r="A10" s="13" t="s">
        <v>0</v>
      </c>
      <c r="B10" s="11" t="s">
        <v>30</v>
      </c>
      <c r="C10" s="27"/>
      <c r="D10" s="12"/>
      <c r="E10" s="19" t="s">
        <v>5</v>
      </c>
      <c r="F10" s="11" t="s">
        <v>29</v>
      </c>
    </row>
    <row r="11" spans="1:6" x14ac:dyDescent="0.2">
      <c r="A11" s="24"/>
      <c r="B11" s="25"/>
      <c r="C11" s="27"/>
      <c r="D11" s="27"/>
      <c r="E11" s="30"/>
      <c r="F11" s="31"/>
    </row>
    <row r="12" spans="1:6" x14ac:dyDescent="0.2">
      <c r="A12" s="145" t="s">
        <v>36</v>
      </c>
      <c r="B12" s="145"/>
      <c r="C12" s="126"/>
      <c r="D12" s="27"/>
      <c r="E12" s="146"/>
      <c r="F12" s="146"/>
    </row>
    <row r="13" spans="1:6" x14ac:dyDescent="0.2">
      <c r="A13" s="76"/>
      <c r="B13" s="77"/>
      <c r="C13" s="77"/>
      <c r="D13" s="27"/>
      <c r="E13" s="127"/>
      <c r="F13" s="127"/>
    </row>
    <row r="14" spans="1:6" x14ac:dyDescent="0.2">
      <c r="A14" s="96" t="s">
        <v>38</v>
      </c>
      <c r="B14" s="96"/>
      <c r="C14" s="97"/>
      <c r="D14" s="27"/>
      <c r="E14" s="79"/>
      <c r="F14" s="79"/>
    </row>
    <row r="15" spans="1:6" x14ac:dyDescent="0.2">
      <c r="A15" s="24"/>
      <c r="B15" s="25"/>
      <c r="C15" s="27"/>
      <c r="D15" s="27"/>
      <c r="E15" s="79"/>
      <c r="F15" s="80"/>
    </row>
    <row r="16" spans="1:6" x14ac:dyDescent="0.2">
      <c r="A16" s="32"/>
      <c r="B16" s="59"/>
      <c r="C16" s="59"/>
      <c r="D16" s="59"/>
      <c r="E16" s="33"/>
      <c r="F16" s="27"/>
    </row>
    <row r="17" spans="1:8" ht="15.75" x14ac:dyDescent="0.2">
      <c r="A17" s="51" t="s">
        <v>25</v>
      </c>
      <c r="B17" s="4"/>
      <c r="C17" s="4"/>
      <c r="D17" s="5"/>
      <c r="E17" s="5"/>
      <c r="F17" s="5"/>
    </row>
    <row r="18" spans="1:8" ht="13.5" thickBot="1" x14ac:dyDescent="0.25">
      <c r="A18" s="34"/>
      <c r="B18" s="34"/>
      <c r="C18" s="34"/>
      <c r="D18" s="60"/>
      <c r="E18" s="60"/>
      <c r="F18" s="60"/>
    </row>
    <row r="19" spans="1:8" ht="38.25" x14ac:dyDescent="0.25">
      <c r="A19" s="42" t="s">
        <v>19</v>
      </c>
      <c r="B19" s="38"/>
      <c r="C19" s="43"/>
      <c r="D19" s="49" t="s">
        <v>18</v>
      </c>
      <c r="E19" s="57" t="s">
        <v>31</v>
      </c>
      <c r="F19" s="58" t="s">
        <v>17</v>
      </c>
    </row>
    <row r="20" spans="1:8" ht="13.5" thickBot="1" x14ac:dyDescent="0.25">
      <c r="A20" s="39"/>
      <c r="B20" s="40"/>
      <c r="C20" s="44"/>
      <c r="D20" s="41"/>
      <c r="E20" s="55" t="s">
        <v>20</v>
      </c>
      <c r="F20" s="56">
        <v>42277</v>
      </c>
    </row>
    <row r="21" spans="1:8" x14ac:dyDescent="0.2">
      <c r="A21" s="7" t="s">
        <v>3</v>
      </c>
      <c r="B21" s="48"/>
      <c r="C21" s="48"/>
      <c r="D21" s="45">
        <v>1</v>
      </c>
      <c r="E21" s="81">
        <f>+E22+E25+E28+E33</f>
        <v>358844</v>
      </c>
      <c r="F21" s="14">
        <f>+F22+F25+F28+F33</f>
        <v>99.999999999999986</v>
      </c>
    </row>
    <row r="22" spans="1:8" x14ac:dyDescent="0.2">
      <c r="A22" s="61" t="s">
        <v>6</v>
      </c>
      <c r="B22" s="8"/>
      <c r="C22" s="8"/>
      <c r="D22" s="46">
        <v>3</v>
      </c>
      <c r="E22" s="82">
        <f>E23+E24</f>
        <v>6955</v>
      </c>
      <c r="F22" s="15">
        <f>+F23+F24</f>
        <v>1.9381681176221421</v>
      </c>
    </row>
    <row r="23" spans="1:8" x14ac:dyDescent="0.2">
      <c r="A23" s="62" t="s">
        <v>7</v>
      </c>
      <c r="B23" s="63"/>
      <c r="C23" s="63"/>
      <c r="D23" s="46">
        <v>4</v>
      </c>
      <c r="E23" s="82">
        <v>6955</v>
      </c>
      <c r="F23" s="15">
        <f>E23/E21*100</f>
        <v>1.9381681176221421</v>
      </c>
    </row>
    <row r="24" spans="1:8" hidden="1" x14ac:dyDescent="0.2">
      <c r="A24" s="62" t="s">
        <v>8</v>
      </c>
      <c r="B24" s="63"/>
      <c r="C24" s="63"/>
      <c r="D24" s="46">
        <v>5</v>
      </c>
      <c r="E24" s="82">
        <v>0</v>
      </c>
      <c r="F24" s="15">
        <v>0</v>
      </c>
    </row>
    <row r="25" spans="1:8" x14ac:dyDescent="0.2">
      <c r="A25" s="61" t="s">
        <v>9</v>
      </c>
      <c r="B25" s="63"/>
      <c r="C25" s="63"/>
      <c r="D25" s="46">
        <v>9</v>
      </c>
      <c r="E25" s="82">
        <f>E26+E27</f>
        <v>215330</v>
      </c>
      <c r="F25" s="15">
        <f>+F26+F27</f>
        <v>60.006576673986466</v>
      </c>
    </row>
    <row r="26" spans="1:8" x14ac:dyDescent="0.2">
      <c r="A26" s="62" t="s">
        <v>10</v>
      </c>
      <c r="B26" s="63"/>
      <c r="C26" s="63"/>
      <c r="D26" s="46">
        <v>10</v>
      </c>
      <c r="E26" s="82">
        <v>184394</v>
      </c>
      <c r="F26" s="15">
        <f>E26/$E$21*100</f>
        <v>51.385560299182927</v>
      </c>
    </row>
    <row r="27" spans="1:8" x14ac:dyDescent="0.2">
      <c r="A27" s="62" t="s">
        <v>11</v>
      </c>
      <c r="B27" s="63"/>
      <c r="C27" s="63"/>
      <c r="D27" s="46">
        <v>11</v>
      </c>
      <c r="E27" s="82">
        <v>30936</v>
      </c>
      <c r="F27" s="15">
        <f>E27/$E$21*100</f>
        <v>8.6210163748035367</v>
      </c>
    </row>
    <row r="28" spans="1:8" x14ac:dyDescent="0.2">
      <c r="A28" s="61" t="s">
        <v>12</v>
      </c>
      <c r="B28" s="63"/>
      <c r="C28" s="63"/>
      <c r="D28" s="46">
        <v>12</v>
      </c>
      <c r="E28" s="82">
        <f>+E29+E30+E31</f>
        <v>136172</v>
      </c>
      <c r="F28" s="15">
        <f>+F29+F30+F31</f>
        <v>37.947408901918379</v>
      </c>
    </row>
    <row r="29" spans="1:8" x14ac:dyDescent="0.2">
      <c r="A29" s="62" t="s">
        <v>13</v>
      </c>
      <c r="B29" s="63"/>
      <c r="C29" s="63"/>
      <c r="D29" s="46">
        <v>13</v>
      </c>
      <c r="E29" s="82">
        <v>106384</v>
      </c>
      <c r="F29" s="15">
        <f>E29/$E$21*100</f>
        <v>29.646308702388779</v>
      </c>
      <c r="H29" s="117"/>
    </row>
    <row r="30" spans="1:8" x14ac:dyDescent="0.2">
      <c r="A30" s="62" t="s">
        <v>14</v>
      </c>
      <c r="B30" s="63"/>
      <c r="C30" s="63"/>
      <c r="D30" s="46">
        <v>14</v>
      </c>
      <c r="E30" s="82">
        <v>29788</v>
      </c>
      <c r="F30" s="15">
        <f>E30/$E$21*100</f>
        <v>8.3011001995295999</v>
      </c>
      <c r="H30" s="117"/>
    </row>
    <row r="31" spans="1:8" hidden="1" x14ac:dyDescent="0.2">
      <c r="A31" s="62" t="s">
        <v>15</v>
      </c>
      <c r="B31" s="63"/>
      <c r="C31" s="63"/>
      <c r="D31" s="46">
        <v>15</v>
      </c>
      <c r="E31" s="82">
        <v>0</v>
      </c>
      <c r="F31" s="15">
        <f t="shared" ref="F31:F32" si="0">E31/$E$21*100</f>
        <v>0</v>
      </c>
    </row>
    <row r="32" spans="1:8" hidden="1" x14ac:dyDescent="0.2">
      <c r="A32" s="83" t="s">
        <v>16</v>
      </c>
      <c r="B32" s="84"/>
      <c r="C32" s="84"/>
      <c r="D32" s="85">
        <v>24</v>
      </c>
      <c r="E32" s="86">
        <v>0</v>
      </c>
      <c r="F32" s="87">
        <f t="shared" si="0"/>
        <v>0</v>
      </c>
    </row>
    <row r="33" spans="1:6" ht="13.5" thickBot="1" x14ac:dyDescent="0.25">
      <c r="A33" s="88" t="s">
        <v>32</v>
      </c>
      <c r="B33" s="64"/>
      <c r="C33" s="64"/>
      <c r="D33" s="47">
        <v>24</v>
      </c>
      <c r="E33" s="89">
        <v>387</v>
      </c>
      <c r="F33" s="16">
        <f>E33/$E$21*100</f>
        <v>0.10784630647300776</v>
      </c>
    </row>
    <row r="34" spans="1:6" x14ac:dyDescent="0.2">
      <c r="A34" s="35"/>
      <c r="B34" s="36"/>
      <c r="C34" s="36"/>
      <c r="D34" s="37"/>
      <c r="E34" s="17"/>
      <c r="F34" s="18"/>
    </row>
    <row r="35" spans="1:6" x14ac:dyDescent="0.2">
      <c r="A35" s="35"/>
      <c r="B35" s="36"/>
      <c r="C35" s="36"/>
      <c r="D35" s="37"/>
      <c r="E35" s="17"/>
      <c r="F35" s="18"/>
    </row>
    <row r="36" spans="1:6" ht="15.75" x14ac:dyDescent="0.2">
      <c r="A36" s="50" t="s">
        <v>43</v>
      </c>
      <c r="B36" s="6"/>
      <c r="C36" s="6"/>
      <c r="D36" s="6"/>
      <c r="E36" s="6"/>
      <c r="F36" s="6"/>
    </row>
    <row r="37" spans="1:6" ht="13.5" thickBot="1" x14ac:dyDescent="0.25">
      <c r="B37" s="70"/>
      <c r="C37" s="70"/>
      <c r="D37" s="68"/>
      <c r="E37" s="69"/>
      <c r="F37" s="71"/>
    </row>
    <row r="38" spans="1:6" x14ac:dyDescent="0.2">
      <c r="A38" s="147" t="s">
        <v>33</v>
      </c>
      <c r="B38" s="150" t="s">
        <v>18</v>
      </c>
      <c r="C38" s="152" t="s">
        <v>44</v>
      </c>
      <c r="D38" s="153"/>
      <c r="E38" s="152" t="s">
        <v>45</v>
      </c>
      <c r="F38" s="153"/>
    </row>
    <row r="39" spans="1:6" x14ac:dyDescent="0.2">
      <c r="A39" s="148"/>
      <c r="B39" s="151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9"/>
      <c r="B40" s="138"/>
      <c r="C40" s="154" t="s">
        <v>53</v>
      </c>
      <c r="D40" s="154"/>
      <c r="E40" s="154"/>
      <c r="F40" s="155"/>
    </row>
    <row r="41" spans="1:6" x14ac:dyDescent="0.2">
      <c r="A41" s="92" t="s">
        <v>37</v>
      </c>
      <c r="B41" s="93">
        <v>1</v>
      </c>
      <c r="C41" s="100">
        <v>378802</v>
      </c>
      <c r="D41" s="101">
        <v>2097970</v>
      </c>
      <c r="E41" s="100">
        <v>365892</v>
      </c>
      <c r="F41" s="102">
        <v>2029959</v>
      </c>
    </row>
    <row r="42" spans="1:6" ht="13.5" thickBot="1" x14ac:dyDescent="0.25">
      <c r="A42" s="98" t="s">
        <v>28</v>
      </c>
      <c r="B42" s="94">
        <v>2</v>
      </c>
      <c r="C42" s="106">
        <v>6016812</v>
      </c>
      <c r="D42" s="103">
        <v>339562</v>
      </c>
      <c r="E42" s="104">
        <v>5749197</v>
      </c>
      <c r="F42" s="105">
        <v>322252</v>
      </c>
    </row>
    <row r="43" spans="1:6" x14ac:dyDescent="0.2">
      <c r="A43" s="35"/>
      <c r="B43" s="70"/>
      <c r="C43" s="70"/>
      <c r="D43" s="68"/>
      <c r="E43" s="69"/>
      <c r="F43" s="71"/>
    </row>
    <row r="44" spans="1:6" x14ac:dyDescent="0.2">
      <c r="A44" s="35"/>
      <c r="B44" s="70"/>
      <c r="C44" s="70"/>
      <c r="D44" s="68"/>
      <c r="E44" s="69"/>
      <c r="F44" s="71"/>
    </row>
    <row r="45" spans="1:6" ht="15.75" x14ac:dyDescent="0.2">
      <c r="A45" s="50" t="s">
        <v>39</v>
      </c>
      <c r="B45" s="70"/>
      <c r="C45" s="70"/>
      <c r="D45" s="68"/>
      <c r="E45" s="69"/>
      <c r="F45" s="71"/>
    </row>
    <row r="46" spans="1:6" ht="13.5" thickBot="1" x14ac:dyDescent="0.25">
      <c r="A46" s="35"/>
      <c r="B46" s="70"/>
      <c r="C46" s="99"/>
      <c r="D46" s="99"/>
    </row>
    <row r="47" spans="1:6" x14ac:dyDescent="0.2">
      <c r="A47" s="135" t="s">
        <v>33</v>
      </c>
      <c r="B47" s="137" t="s">
        <v>18</v>
      </c>
      <c r="C47" s="139" t="s">
        <v>40</v>
      </c>
      <c r="D47" s="140"/>
      <c r="E47" s="107"/>
      <c r="F47" s="107"/>
    </row>
    <row r="48" spans="1:6" ht="13.5" thickBot="1" x14ac:dyDescent="0.25">
      <c r="A48" s="136"/>
      <c r="B48" s="138"/>
      <c r="C48" s="108" t="s">
        <v>41</v>
      </c>
      <c r="D48" s="109">
        <v>42277</v>
      </c>
      <c r="E48" s="79"/>
      <c r="F48" s="107"/>
    </row>
    <row r="49" spans="1:6" x14ac:dyDescent="0.2">
      <c r="A49" s="92" t="s">
        <v>37</v>
      </c>
      <c r="B49" s="45">
        <v>1</v>
      </c>
      <c r="C49" s="141">
        <v>202601829</v>
      </c>
      <c r="D49" s="142"/>
      <c r="E49" s="110"/>
      <c r="F49" s="110"/>
    </row>
    <row r="50" spans="1:6" ht="13.5" thickBot="1" x14ac:dyDescent="0.25">
      <c r="A50" s="98" t="s">
        <v>28</v>
      </c>
      <c r="B50" s="47">
        <v>2</v>
      </c>
      <c r="C50" s="143">
        <v>155220855</v>
      </c>
      <c r="D50" s="144"/>
      <c r="E50" s="110"/>
      <c r="F50" s="110"/>
    </row>
    <row r="51" spans="1:6" x14ac:dyDescent="0.2">
      <c r="A51" s="35"/>
      <c r="B51" s="70"/>
      <c r="C51" s="70"/>
      <c r="D51" s="68"/>
      <c r="E51" s="69"/>
      <c r="F51" s="71"/>
    </row>
    <row r="52" spans="1:6" x14ac:dyDescent="0.2">
      <c r="A52" s="35"/>
      <c r="B52" s="70"/>
      <c r="C52" s="70"/>
      <c r="D52" s="68"/>
      <c r="E52" s="69"/>
      <c r="F52" s="71"/>
    </row>
    <row r="53" spans="1:6" ht="51" x14ac:dyDescent="0.25">
      <c r="A53" s="95" t="s">
        <v>26</v>
      </c>
      <c r="B53" s="72"/>
      <c r="C53" s="72"/>
      <c r="D53" s="73"/>
      <c r="E53" s="73"/>
      <c r="F53" s="74"/>
    </row>
  </sheetData>
  <mergeCells count="12">
    <mergeCell ref="A12:B12"/>
    <mergeCell ref="E12:F12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2015</vt:lpstr>
      <vt:lpstr>únor 2015</vt:lpstr>
      <vt:lpstr>březen 2015 </vt:lpstr>
      <vt:lpstr>duben 2015</vt:lpstr>
      <vt:lpstr>květen 2015</vt:lpstr>
      <vt:lpstr>červen 2015</vt:lpstr>
      <vt:lpstr>červenec 2015</vt:lpstr>
      <vt:lpstr>srpen 2015</vt:lpstr>
      <vt:lpstr>září 2015</vt:lpstr>
      <vt:lpstr>říjen 2015</vt:lpstr>
      <vt:lpstr>listopad 2015</vt:lpstr>
      <vt:lpstr>prosinec 2015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Simona Plavcova</cp:lastModifiedBy>
  <cp:lastPrinted>2016-03-01T15:52:54Z</cp:lastPrinted>
  <dcterms:created xsi:type="dcterms:W3CDTF">2004-04-23T12:49:38Z</dcterms:created>
  <dcterms:modified xsi:type="dcterms:W3CDTF">2016-03-01T15:53:21Z</dcterms:modified>
</cp:coreProperties>
</file>