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520" yWindow="150" windowWidth="11955" windowHeight="9525" tabRatio="899" firstSheet="2" activeTab="11"/>
  </bookViews>
  <sheets>
    <sheet name="leden 2016" sheetId="4" r:id="rId1"/>
    <sheet name="únor 2016" sheetId="5" r:id="rId2"/>
    <sheet name="březen 2016" sheetId="6" r:id="rId3"/>
    <sheet name="duben 2016" sheetId="7" r:id="rId4"/>
    <sheet name="květen 2016" sheetId="8" r:id="rId5"/>
    <sheet name="červen 2016" sheetId="9" r:id="rId6"/>
    <sheet name="červenec 2016" sheetId="10" r:id="rId7"/>
    <sheet name="srpen 2016" sheetId="11" r:id="rId8"/>
    <sheet name="září 2016" sheetId="12" r:id="rId9"/>
    <sheet name="říjen 2016" sheetId="13" r:id="rId10"/>
    <sheet name="listopad 2016" sheetId="14" r:id="rId11"/>
    <sheet name="prosinec 2016" sheetId="15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25" i="15" l="1"/>
  <c r="A47" i="15"/>
  <c r="E27" i="15"/>
  <c r="E20" i="15" s="1"/>
  <c r="F31" i="15" s="1"/>
  <c r="E24" i="15"/>
  <c r="E21" i="15"/>
  <c r="F23" i="15" s="1"/>
  <c r="F24" i="15" l="1"/>
  <c r="F27" i="15"/>
  <c r="F22" i="15"/>
  <c r="F25" i="15"/>
  <c r="F28" i="15"/>
  <c r="F30" i="15"/>
  <c r="F32" i="15"/>
  <c r="F21" i="15"/>
  <c r="F26" i="15"/>
  <c r="F29" i="15"/>
  <c r="A47" i="14"/>
  <c r="E27" i="14"/>
  <c r="E24" i="14"/>
  <c r="E21" i="14"/>
  <c r="F20" i="15" l="1"/>
  <c r="E20" i="14"/>
  <c r="F31" i="14" s="1"/>
  <c r="F23" i="14"/>
  <c r="A47" i="13"/>
  <c r="E27" i="13"/>
  <c r="E24" i="13"/>
  <c r="E21" i="13"/>
  <c r="F32" i="14" l="1"/>
  <c r="F24" i="14"/>
  <c r="F21" i="14"/>
  <c r="F30" i="14"/>
  <c r="F28" i="14"/>
  <c r="F29" i="14"/>
  <c r="F25" i="14"/>
  <c r="F26" i="14"/>
  <c r="F22" i="14"/>
  <c r="F27" i="14"/>
  <c r="F23" i="13"/>
  <c r="E20" i="13"/>
  <c r="F25" i="13"/>
  <c r="F30" i="13"/>
  <c r="A47" i="12"/>
  <c r="E27" i="12"/>
  <c r="E24" i="12"/>
  <c r="E21" i="12"/>
  <c r="F23" i="12" s="1"/>
  <c r="F20" i="14" l="1"/>
  <c r="F32" i="13"/>
  <c r="F29" i="13"/>
  <c r="F31" i="13"/>
  <c r="F27" i="13"/>
  <c r="F26" i="13"/>
  <c r="F24" i="13"/>
  <c r="F21" i="13"/>
  <c r="F28" i="13"/>
  <c r="F22" i="13"/>
  <c r="E20" i="12"/>
  <c r="F21" i="12" s="1"/>
  <c r="A47" i="11"/>
  <c r="E27" i="11"/>
  <c r="E24" i="11"/>
  <c r="E21" i="11"/>
  <c r="F20" i="13" l="1"/>
  <c r="F30" i="12"/>
  <c r="F25" i="12"/>
  <c r="F28" i="12"/>
  <c r="F22" i="12"/>
  <c r="F32" i="12"/>
  <c r="F29" i="12"/>
  <c r="F24" i="12"/>
  <c r="F31" i="12"/>
  <c r="F27" i="12"/>
  <c r="F26" i="12"/>
  <c r="F23" i="11"/>
  <c r="E20" i="11"/>
  <c r="F25" i="11" s="1"/>
  <c r="F30" i="11"/>
  <c r="A47" i="10"/>
  <c r="E27" i="10"/>
  <c r="E24" i="10"/>
  <c r="E21" i="10"/>
  <c r="F20" i="12" l="1"/>
  <c r="F32" i="11"/>
  <c r="F31" i="11"/>
  <c r="F27" i="11"/>
  <c r="F26" i="11"/>
  <c r="F29" i="11"/>
  <c r="F24" i="11"/>
  <c r="F28" i="11"/>
  <c r="F22" i="11"/>
  <c r="F21" i="11"/>
  <c r="F23" i="10"/>
  <c r="E20" i="10"/>
  <c r="F25" i="10"/>
  <c r="F30" i="10"/>
  <c r="A47" i="9"/>
  <c r="E27" i="9"/>
  <c r="E24" i="9"/>
  <c r="E21" i="9"/>
  <c r="F20" i="11" l="1"/>
  <c r="F32" i="10"/>
  <c r="F31" i="10"/>
  <c r="F27" i="10"/>
  <c r="F26" i="10"/>
  <c r="F29" i="10"/>
  <c r="F24" i="10"/>
  <c r="F21" i="10"/>
  <c r="F28" i="10"/>
  <c r="F22" i="10"/>
  <c r="F23" i="9"/>
  <c r="E20" i="9"/>
  <c r="F25" i="9" s="1"/>
  <c r="F30" i="9"/>
  <c r="A47" i="8"/>
  <c r="E27" i="8"/>
  <c r="E24" i="8"/>
  <c r="E21" i="8"/>
  <c r="F23" i="8" s="1"/>
  <c r="F20" i="10" l="1"/>
  <c r="F21" i="9"/>
  <c r="F32" i="9"/>
  <c r="F31" i="9"/>
  <c r="F27" i="9"/>
  <c r="F26" i="9"/>
  <c r="F29" i="9"/>
  <c r="F24" i="9"/>
  <c r="F28" i="9"/>
  <c r="F22" i="9"/>
  <c r="E20" i="8"/>
  <c r="F22" i="8" s="1"/>
  <c r="A47" i="7"/>
  <c r="E27" i="7"/>
  <c r="E24" i="7"/>
  <c r="E21" i="7"/>
  <c r="F20" i="9" l="1"/>
  <c r="F28" i="8"/>
  <c r="F32" i="8"/>
  <c r="F29" i="8"/>
  <c r="F24" i="8"/>
  <c r="F31" i="8"/>
  <c r="F27" i="8"/>
  <c r="F26" i="8"/>
  <c r="F30" i="8"/>
  <c r="F25" i="8"/>
  <c r="F21" i="8"/>
  <c r="F23" i="7"/>
  <c r="E20" i="7"/>
  <c r="F25" i="7" s="1"/>
  <c r="F30" i="7"/>
  <c r="A47" i="6"/>
  <c r="E27" i="6"/>
  <c r="E24" i="6"/>
  <c r="E21" i="6"/>
  <c r="F23" i="6" s="1"/>
  <c r="F20" i="8" l="1"/>
  <c r="F32" i="7"/>
  <c r="F31" i="7"/>
  <c r="F27" i="7"/>
  <c r="F26" i="7"/>
  <c r="F29" i="7"/>
  <c r="F24" i="7"/>
  <c r="F21" i="7"/>
  <c r="F28" i="7"/>
  <c r="F22" i="7"/>
  <c r="E20" i="6"/>
  <c r="F31" i="6" s="1"/>
  <c r="A50" i="5"/>
  <c r="A49" i="5"/>
  <c r="E28" i="5"/>
  <c r="E25" i="5"/>
  <c r="E22" i="5"/>
  <c r="F24" i="5" s="1"/>
  <c r="F20" i="7" l="1"/>
  <c r="F21" i="6"/>
  <c r="F25" i="6"/>
  <c r="F29" i="6"/>
  <c r="F30" i="6"/>
  <c r="F27" i="6"/>
  <c r="F26" i="6"/>
  <c r="F32" i="6"/>
  <c r="F28" i="6"/>
  <c r="F22" i="6"/>
  <c r="F24" i="6"/>
  <c r="E21" i="5"/>
  <c r="F32" i="5" s="1"/>
  <c r="A50" i="4"/>
  <c r="A49" i="4"/>
  <c r="E28" i="4"/>
  <c r="E25" i="4"/>
  <c r="E22" i="4"/>
  <c r="F24" i="4" s="1"/>
  <c r="F20" i="6" l="1"/>
  <c r="F22" i="5"/>
  <c r="F30" i="5"/>
  <c r="F26" i="5"/>
  <c r="F27" i="5"/>
  <c r="F31" i="5"/>
  <c r="F28" i="5"/>
  <c r="F33" i="5"/>
  <c r="F29" i="5"/>
  <c r="F23" i="5"/>
  <c r="F25" i="5"/>
  <c r="E21" i="4"/>
  <c r="F33" i="4" s="1"/>
  <c r="F26" i="4"/>
  <c r="F27" i="4"/>
  <c r="F32" i="4"/>
  <c r="F29" i="4"/>
  <c r="F21" i="5" l="1"/>
  <c r="F31" i="4"/>
  <c r="F23" i="4"/>
  <c r="F30" i="4"/>
  <c r="F22" i="4"/>
  <c r="F25" i="4"/>
  <c r="F28" i="4"/>
  <c r="F21" i="4" l="1"/>
</calcChain>
</file>

<file path=xl/sharedStrings.xml><?xml version="1.0" encoding="utf-8"?>
<sst xmlns="http://schemas.openxmlformats.org/spreadsheetml/2006/main" count="602" uniqueCount="58">
  <si>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</si>
  <si>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</si>
  <si>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</si>
  <si>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dluhopisových trendů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</si>
  <si>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</si>
  <si>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</si>
  <si>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</si>
  <si>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</si>
  <si>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</si>
  <si>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</si>
  <si>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</si>
  <si>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</si>
  <si>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Třída A1 - Kapitalizační CZ0008474376</t>
  </si>
  <si>
    <t>Třída A2  - Dividendová CZ0008474384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</si>
  <si>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</si>
  <si>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</si>
  <si>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</si>
  <si>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</si>
  <si>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</si>
  <si>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</si>
  <si>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</si>
  <si>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</si>
  <si>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</si>
  <si>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</si>
  <si>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</si>
  <si>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</si>
  <si>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</si>
  <si>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</si>
  <si>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</si>
  <si>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</si>
  <si>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</si>
  <si>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</si>
  <si>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</si>
  <si>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</si>
  <si>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</si>
  <si>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</si>
  <si>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</si>
  <si>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</si>
  <si>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</si>
  <si>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CZ0008474376</t>
  </si>
  <si>
    <t>CZ0008474384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</si>
  <si>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</si>
  <si>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</si>
  <si>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</si>
  <si>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</si>
  <si>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- 31.1.2016</t>
  </si>
  <si>
    <t>za období 1.2. - 29.2.2016</t>
  </si>
  <si>
    <t>za období 1.3. - 31.3.2016</t>
  </si>
  <si>
    <t>ISIN</t>
  </si>
  <si>
    <t>za období 1.4. - 30.4.2016</t>
  </si>
  <si>
    <t>za období 1.5. - 31.5.2016</t>
  </si>
  <si>
    <t>za období 1.6. - 30.6.2016</t>
  </si>
  <si>
    <t>za období 1.7. - 31.7.2016</t>
  </si>
  <si>
    <t>za období 1.8. - 31.8.2016</t>
  </si>
  <si>
    <t>za období 1.9. - 30.9.2016</t>
  </si>
  <si>
    <t>za období 1.10. - 31.10.2016</t>
  </si>
  <si>
    <t>za období 1.11. - 30.11.2016</t>
  </si>
  <si>
    <t>za období 1.12. - 31.12.2016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</si>
</sst>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55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9" fillId="0" borderId="0" xfId="1" applyFont="1" applyBorder="1" applyAlignment="1">
      <alignment horizontal="left" vertical="center" wrapText="1"/>
    </xf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wrapText="1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39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16" xfId="1" applyNumberFormat="1" applyBorder="1" applyAlignment="1">
      <alignment horizontal="right" indent="1"/>
    </xf>
    <xf numFmtId="3" fontId="1" fillId="0" borderId="40" xfId="1" applyNumberFormat="1" applyBorder="1" applyAlignment="1">
      <alignment horizontal="right" indent="1"/>
    </xf>
    <xf numFmtId="0" fontId="1" fillId="0" borderId="31" xfId="1" applyFont="1" applyFill="1" applyBorder="1" applyAlignment="1">
      <alignment horizontal="left" vertical="center" indent="1"/>
    </xf>
    <xf numFmtId="0" fontId="18" fillId="0" borderId="29" xfId="1" applyFont="1" applyFill="1" applyBorder="1" applyAlignment="1" applyProtection="1">
      <alignment horizontal="center" vertical="center" wrapText="1"/>
    </xf>
    <xf numFmtId="3" fontId="10" fillId="0" borderId="41" xfId="1" applyNumberFormat="1" applyFont="1" applyFill="1" applyBorder="1" applyAlignment="1" applyProtection="1">
      <alignment horizontal="right" vertical="center" wrapText="1" indent="1"/>
    </xf>
    <xf numFmtId="3" fontId="1" fillId="0" borderId="30" xfId="1" applyNumberFormat="1" applyBorder="1" applyAlignment="1">
      <alignment horizontal="right" indent="1"/>
    </xf>
    <xf numFmtId="3" fontId="4" fillId="0" borderId="41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42" xfId="1" applyNumberFormat="1" applyFont="1" applyFill="1" applyBorder="1" applyAlignment="1" applyProtection="1">
      <alignment horizontal="right" vertical="center" indent="1"/>
    </xf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17" xfId="1" applyFont="1" applyFill="1" applyBorder="1" applyAlignment="1">
      <alignment horizontal="left" vertical="center" indent="1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3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3" fontId="1" fillId="0" borderId="29" xfId="1" applyNumberFormat="1" applyBorder="1" applyAlignment="1">
      <alignment horizontal="right" indent="5"/>
    </xf>
    <xf numFmtId="3" fontId="1" fillId="0" borderId="42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7" xfId="1" applyFont="1" applyBorder="1" applyAlignment="1">
      <alignment horizontal="center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workbookViewId="0">
      <selection activeCell="L22" sqref="L2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ht="12.75" customHeight="1" x14ac:dyDescent="0.2">
      <c r="A12" s="144" t="s">
        <v>12</v>
      </c>
      <c r="B12" s="144"/>
      <c r="C12" s="29"/>
      <c r="D12" s="15"/>
      <c r="E12" s="145"/>
      <c r="F12" s="145"/>
    </row>
    <row r="13" spans="1:6" ht="10.5" customHeight="1" x14ac:dyDescent="0.2">
      <c r="A13" s="12"/>
      <c r="B13" s="30"/>
      <c r="C13" s="31"/>
      <c r="D13" s="15"/>
      <c r="E13" s="32"/>
      <c r="F13" s="32"/>
    </row>
    <row r="14" spans="1:6" ht="12.75" customHeight="1" x14ac:dyDescent="0.2">
      <c r="A14" s="144" t="s">
        <v>13</v>
      </c>
      <c r="B14" s="144"/>
      <c r="C14" s="33"/>
      <c r="D14" s="15"/>
      <c r="E14" s="34"/>
      <c r="F14" s="34"/>
    </row>
    <row r="15" spans="1:6" x14ac:dyDescent="0.2">
      <c r="A15" s="12"/>
      <c r="B15" s="13"/>
      <c r="C15" s="15"/>
      <c r="D15" s="15"/>
      <c r="E15" s="34"/>
      <c r="F15" s="35"/>
    </row>
    <row r="16" spans="1:6" x14ac:dyDescent="0.2">
      <c r="A16" s="36"/>
      <c r="B16" s="37"/>
      <c r="C16" s="37"/>
      <c r="D16" s="37"/>
      <c r="E16" s="38"/>
      <c r="F16" s="15"/>
    </row>
    <row r="17" spans="1:6" ht="15.75" x14ac:dyDescent="0.2">
      <c r="A17" s="39" t="s">
        <v>14</v>
      </c>
      <c r="B17" s="40"/>
      <c r="C17" s="40"/>
      <c r="D17" s="41"/>
      <c r="E17" s="41"/>
      <c r="F17" s="41"/>
    </row>
    <row r="18" spans="1:6" ht="13.5" thickBot="1" x14ac:dyDescent="0.25">
      <c r="A18" s="42"/>
      <c r="B18" s="42"/>
      <c r="C18" s="42"/>
      <c r="D18" s="43"/>
      <c r="E18" s="43"/>
      <c r="F18" s="43"/>
    </row>
    <row r="19" spans="1:6" ht="38.25" x14ac:dyDescent="0.25">
      <c r="A19" s="44" t="s">
        <v>15</v>
      </c>
      <c r="B19" s="45"/>
      <c r="C19" s="46"/>
      <c r="D19" s="47" t="s">
        <v>16</v>
      </c>
      <c r="E19" s="48" t="s">
        <v>17</v>
      </c>
      <c r="F19" s="49" t="s">
        <v>18</v>
      </c>
    </row>
    <row r="20" spans="1:6" ht="13.5" thickBot="1" x14ac:dyDescent="0.25">
      <c r="A20" s="50"/>
      <c r="B20" s="51"/>
      <c r="C20" s="52"/>
      <c r="D20" s="53"/>
      <c r="E20" s="54" t="s">
        <v>19</v>
      </c>
      <c r="F20" s="55">
        <v>42400</v>
      </c>
    </row>
    <row r="21" spans="1:6" x14ac:dyDescent="0.2">
      <c r="A21" s="56" t="s">
        <v>20</v>
      </c>
      <c r="B21" s="57"/>
      <c r="C21" s="57"/>
      <c r="D21" s="58">
        <v>1</v>
      </c>
      <c r="E21" s="59">
        <f>E22+E25+E32+E33+E28</f>
        <v>1148420</v>
      </c>
      <c r="F21" s="60">
        <f>+F22+F25+F33+F28</f>
        <v>100.00000000000001</v>
      </c>
    </row>
    <row r="22" spans="1:6" x14ac:dyDescent="0.2">
      <c r="A22" s="61" t="s">
        <v>21</v>
      </c>
      <c r="B22" s="62"/>
      <c r="C22" s="62"/>
      <c r="D22" s="63">
        <v>3</v>
      </c>
      <c r="E22" s="64">
        <f>E23+E24</f>
        <v>77826</v>
      </c>
      <c r="F22" s="65">
        <f>E22/E21*100</f>
        <v>6.7767889796415943</v>
      </c>
    </row>
    <row r="23" spans="1:6" x14ac:dyDescent="0.2">
      <c r="A23" s="66" t="s">
        <v>22</v>
      </c>
      <c r="B23" s="67"/>
      <c r="C23" s="67"/>
      <c r="D23" s="63">
        <v>4</v>
      </c>
      <c r="E23" s="64">
        <v>77826</v>
      </c>
      <c r="F23" s="65">
        <f>E23/E21*100</f>
        <v>6.7767889796415943</v>
      </c>
    </row>
    <row r="24" spans="1:6" x14ac:dyDescent="0.2">
      <c r="A24" s="66" t="s">
        <v>23</v>
      </c>
      <c r="B24" s="67"/>
      <c r="C24" s="67"/>
      <c r="D24" s="63">
        <v>5</v>
      </c>
      <c r="E24" s="64">
        <v>0</v>
      </c>
      <c r="F24" s="65">
        <f>E24/E22*100</f>
        <v>0</v>
      </c>
    </row>
    <row r="25" spans="1:6" x14ac:dyDescent="0.2">
      <c r="A25" s="61" t="s">
        <v>24</v>
      </c>
      <c r="B25" s="67"/>
      <c r="C25" s="67"/>
      <c r="D25" s="63">
        <v>9</v>
      </c>
      <c r="E25" s="64">
        <f>E26+E27</f>
        <v>1016705</v>
      </c>
      <c r="F25" s="65">
        <f>E25/E21*100</f>
        <v>88.530764006199831</v>
      </c>
    </row>
    <row r="26" spans="1:6" x14ac:dyDescent="0.2">
      <c r="A26" s="66" t="s">
        <v>25</v>
      </c>
      <c r="B26" s="67"/>
      <c r="C26" s="67"/>
      <c r="D26" s="63">
        <v>10</v>
      </c>
      <c r="E26" s="64">
        <v>462995</v>
      </c>
      <c r="F26" s="65">
        <f>E26/$E$21*100</f>
        <v>40.315825220738056</v>
      </c>
    </row>
    <row r="27" spans="1:6" x14ac:dyDescent="0.2">
      <c r="A27" s="66" t="s">
        <v>26</v>
      </c>
      <c r="B27" s="67"/>
      <c r="C27" s="67"/>
      <c r="D27" s="63">
        <v>11</v>
      </c>
      <c r="E27" s="64">
        <v>553710</v>
      </c>
      <c r="F27" s="65">
        <f>E27/$E$21*100</f>
        <v>48.214938785461761</v>
      </c>
    </row>
    <row r="28" spans="1:6" x14ac:dyDescent="0.2">
      <c r="A28" s="61" t="s">
        <v>27</v>
      </c>
      <c r="B28" s="67"/>
      <c r="C28" s="67"/>
      <c r="D28" s="63">
        <v>12</v>
      </c>
      <c r="E28" s="64">
        <f>E29+E30+E31</f>
        <v>53769</v>
      </c>
      <c r="F28" s="65">
        <f t="shared" ref="F28:F32" si="0">E28/$E$21*100</f>
        <v>4.6819978753417733</v>
      </c>
    </row>
    <row r="29" spans="1:6" x14ac:dyDescent="0.2">
      <c r="A29" s="66" t="s">
        <v>28</v>
      </c>
      <c r="B29" s="67"/>
      <c r="C29" s="67"/>
      <c r="D29" s="63">
        <v>13</v>
      </c>
      <c r="E29" s="64">
        <v>0</v>
      </c>
      <c r="F29" s="65">
        <f>E29/$E$21*100</f>
        <v>0</v>
      </c>
    </row>
    <row r="30" spans="1:6" x14ac:dyDescent="0.2">
      <c r="A30" s="66" t="s">
        <v>29</v>
      </c>
      <c r="B30" s="67"/>
      <c r="C30" s="67"/>
      <c r="D30" s="63">
        <v>14</v>
      </c>
      <c r="E30" s="64">
        <v>53769</v>
      </c>
      <c r="F30" s="65">
        <f t="shared" si="0"/>
        <v>4.6819978753417733</v>
      </c>
    </row>
    <row r="31" spans="1:6" x14ac:dyDescent="0.2">
      <c r="A31" s="66" t="s">
        <v>30</v>
      </c>
      <c r="B31" s="67"/>
      <c r="C31" s="67"/>
      <c r="D31" s="63">
        <v>15</v>
      </c>
      <c r="E31" s="64">
        <v>0</v>
      </c>
      <c r="F31" s="65">
        <f t="shared" si="0"/>
        <v>0</v>
      </c>
    </row>
    <row r="32" spans="1:6" hidden="1" x14ac:dyDescent="0.2">
      <c r="A32" s="68" t="s">
        <v>31</v>
      </c>
      <c r="B32" s="69"/>
      <c r="C32" s="69"/>
      <c r="D32" s="70">
        <v>24</v>
      </c>
      <c r="E32" s="71">
        <v>0</v>
      </c>
      <c r="F32" s="72">
        <f t="shared" si="0"/>
        <v>0</v>
      </c>
    </row>
    <row r="33" spans="1:6" ht="12.75" customHeight="1" thickBot="1" x14ac:dyDescent="0.25">
      <c r="A33" s="73" t="s">
        <v>32</v>
      </c>
      <c r="B33" s="74"/>
      <c r="C33" s="74"/>
      <c r="D33" s="75">
        <v>24</v>
      </c>
      <c r="E33" s="76">
        <v>120</v>
      </c>
      <c r="F33" s="77">
        <f>E33/$E$21*100</f>
        <v>1.0449138816809181E-2</v>
      </c>
    </row>
    <row r="34" spans="1:6" x14ac:dyDescent="0.2">
      <c r="A34" s="78"/>
      <c r="B34" s="79"/>
      <c r="C34" s="79"/>
      <c r="D34" s="80"/>
      <c r="E34" s="81"/>
      <c r="F34" s="82"/>
    </row>
    <row r="35" spans="1:6" x14ac:dyDescent="0.2">
      <c r="A35" s="78"/>
      <c r="B35" s="79"/>
      <c r="C35" s="79"/>
      <c r="D35" s="80"/>
      <c r="E35" s="81"/>
      <c r="F35" s="82"/>
    </row>
    <row r="36" spans="1:6" ht="15.75" x14ac:dyDescent="0.2">
      <c r="A36" s="83" t="s">
        <v>33</v>
      </c>
      <c r="B36" s="84"/>
      <c r="C36" s="84"/>
      <c r="D36" s="84"/>
      <c r="E36" s="84"/>
      <c r="F36" s="84"/>
    </row>
    <row r="37" spans="1:6" ht="13.5" thickBot="1" x14ac:dyDescent="0.25">
      <c r="B37" s="85"/>
      <c r="C37" s="85"/>
      <c r="D37" s="86"/>
      <c r="E37" s="87"/>
      <c r="F37" s="88"/>
    </row>
    <row r="38" spans="1:6" ht="21" customHeight="1" x14ac:dyDescent="0.2">
      <c r="A38" s="146" t="s">
        <v>34</v>
      </c>
      <c r="B38" s="149" t="s">
        <v>16</v>
      </c>
      <c r="C38" s="151" t="s">
        <v>35</v>
      </c>
      <c r="D38" s="152"/>
      <c r="E38" s="151" t="s">
        <v>36</v>
      </c>
      <c r="F38" s="152"/>
    </row>
    <row r="39" spans="1:6" ht="19.5" customHeight="1" x14ac:dyDescent="0.2">
      <c r="A39" s="147"/>
      <c r="B39" s="150"/>
      <c r="C39" s="89" t="s">
        <v>37</v>
      </c>
      <c r="D39" s="90" t="s">
        <v>38</v>
      </c>
      <c r="E39" s="89" t="s">
        <v>37</v>
      </c>
      <c r="F39" s="90" t="s">
        <v>38</v>
      </c>
    </row>
    <row r="40" spans="1:6" ht="15" customHeight="1" thickBot="1" x14ac:dyDescent="0.25">
      <c r="A40" s="148"/>
      <c r="B40" s="137"/>
      <c r="C40" s="153" t="s">
        <v>45</v>
      </c>
      <c r="D40" s="153"/>
      <c r="E40" s="153"/>
      <c r="F40" s="154"/>
    </row>
    <row r="41" spans="1:6" ht="12.75" customHeight="1" x14ac:dyDescent="0.2">
      <c r="A41" s="91" t="s">
        <v>39</v>
      </c>
      <c r="B41" s="92">
        <v>1</v>
      </c>
      <c r="C41" s="93">
        <v>10570170</v>
      </c>
      <c r="D41" s="94">
        <v>17006746</v>
      </c>
      <c r="E41" s="93">
        <v>10612438.390000001</v>
      </c>
      <c r="F41" s="95">
        <v>17094355.02</v>
      </c>
    </row>
    <row r="42" spans="1:6" ht="12.75" customHeight="1" thickBot="1" x14ac:dyDescent="0.25">
      <c r="A42" s="96" t="s">
        <v>40</v>
      </c>
      <c r="B42" s="97">
        <v>2</v>
      </c>
      <c r="C42" s="98">
        <v>0</v>
      </c>
      <c r="D42" s="99">
        <v>0</v>
      </c>
      <c r="E42" s="100">
        <v>0</v>
      </c>
      <c r="F42" s="101">
        <v>0</v>
      </c>
    </row>
    <row r="43" spans="1:6" x14ac:dyDescent="0.2">
      <c r="A43" s="78"/>
      <c r="B43" s="85"/>
      <c r="C43" s="85"/>
      <c r="D43" s="86"/>
      <c r="E43" s="87"/>
      <c r="F43" s="88"/>
    </row>
    <row r="44" spans="1:6" x14ac:dyDescent="0.2">
      <c r="A44" s="78"/>
      <c r="B44" s="85"/>
      <c r="C44" s="85"/>
      <c r="D44" s="86"/>
      <c r="E44" s="87"/>
      <c r="F44" s="88"/>
    </row>
    <row r="45" spans="1:6" ht="15.75" x14ac:dyDescent="0.2">
      <c r="A45" s="83" t="s">
        <v>41</v>
      </c>
      <c r="B45" s="85"/>
      <c r="C45" s="85"/>
      <c r="D45" s="86"/>
      <c r="E45" s="87"/>
      <c r="F45" s="88"/>
    </row>
    <row r="46" spans="1:6" ht="13.5" thickBot="1" x14ac:dyDescent="0.25"/>
    <row r="47" spans="1:6" x14ac:dyDescent="0.2">
      <c r="A47" s="134" t="s">
        <v>34</v>
      </c>
      <c r="B47" s="136" t="s">
        <v>16</v>
      </c>
      <c r="C47" s="138" t="s">
        <v>42</v>
      </c>
      <c r="D47" s="139"/>
      <c r="E47" s="102"/>
      <c r="F47" s="102"/>
    </row>
    <row r="48" spans="1:6" ht="13.5" thickBot="1" x14ac:dyDescent="0.25">
      <c r="A48" s="135"/>
      <c r="B48" s="137"/>
      <c r="C48" s="103" t="s">
        <v>43</v>
      </c>
      <c r="D48" s="104">
        <v>42398</v>
      </c>
      <c r="E48" s="34"/>
      <c r="F48" s="102"/>
    </row>
    <row r="49" spans="1:6" x14ac:dyDescent="0.2">
      <c r="A49" s="105" t="str">
        <f>+A41</f>
        <v>CZ0008474376</v>
      </c>
      <c r="B49" s="58">
        <v>1</v>
      </c>
      <c r="C49" s="140">
        <v>1146627908.5699999</v>
      </c>
      <c r="D49" s="141"/>
      <c r="E49" s="106"/>
      <c r="F49" s="106"/>
    </row>
    <row r="50" spans="1:6" ht="13.5" thickBot="1" x14ac:dyDescent="0.25">
      <c r="A50" s="96" t="str">
        <f>+A42</f>
        <v>CZ0008474384</v>
      </c>
      <c r="B50" s="75">
        <v>2</v>
      </c>
      <c r="C50" s="142">
        <v>0</v>
      </c>
      <c r="D50" s="143"/>
      <c r="E50" s="106"/>
      <c r="F50" s="106"/>
    </row>
    <row r="53" spans="1:6" ht="51" x14ac:dyDescent="0.25">
      <c r="A53" s="107" t="s">
        <v>44</v>
      </c>
      <c r="B53" s="108"/>
      <c r="C53" s="108"/>
      <c r="D53" s="109"/>
      <c r="E53" s="109"/>
      <c r="F53" s="110"/>
    </row>
  </sheetData>
  <mergeCells count="13">
    <mergeCell ref="A12:B12"/>
    <mergeCell ref="E12:F12"/>
    <mergeCell ref="A14:B14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sqref="A1:XFD104857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48</v>
      </c>
      <c r="B8" s="115" t="s">
        <v>39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4"/>
      <c r="F9" s="25"/>
    </row>
    <row r="10" spans="1:6" x14ac:dyDescent="0.2">
      <c r="A10" s="8" t="s">
        <v>4</v>
      </c>
      <c r="B10" s="18" t="s">
        <v>5</v>
      </c>
      <c r="C10" s="15"/>
      <c r="D10" s="27"/>
      <c r="E10" s="28" t="s">
        <v>10</v>
      </c>
      <c r="F10" s="26" t="s">
        <v>11</v>
      </c>
    </row>
    <row r="11" spans="1:6" x14ac:dyDescent="0.2">
      <c r="A11" s="23"/>
      <c r="B11" s="23"/>
      <c r="C11" s="15"/>
      <c r="D11" s="15"/>
      <c r="E11" s="24"/>
      <c r="F11" s="25"/>
    </row>
    <row r="12" spans="1:6" ht="12.75" customHeight="1" x14ac:dyDescent="0.2">
      <c r="A12" s="8" t="s">
        <v>8</v>
      </c>
      <c r="B12" s="26" t="s">
        <v>9</v>
      </c>
      <c r="C12" s="128"/>
      <c r="D12" s="15"/>
      <c r="E12" s="145"/>
      <c r="F12" s="145"/>
    </row>
    <row r="13" spans="1:6" ht="10.5" customHeight="1" x14ac:dyDescent="0.2">
      <c r="A13" s="144"/>
      <c r="B13" s="144"/>
      <c r="C13" s="31"/>
      <c r="D13" s="15"/>
      <c r="E13" s="129"/>
      <c r="F13" s="129"/>
    </row>
    <row r="14" spans="1:6" ht="12.75" customHeight="1" x14ac:dyDescent="0.2">
      <c r="A14" s="144"/>
      <c r="B14" s="144"/>
      <c r="C14" s="33"/>
      <c r="D14" s="15"/>
      <c r="E14" s="34"/>
      <c r="F14" s="34"/>
    </row>
    <row r="15" spans="1:6" x14ac:dyDescent="0.2">
      <c r="A15" s="36"/>
      <c r="B15" s="37"/>
      <c r="C15" s="37"/>
      <c r="D15" s="37"/>
      <c r="E15" s="38"/>
      <c r="F15" s="15"/>
    </row>
    <row r="16" spans="1:6" ht="15.75" x14ac:dyDescent="0.2">
      <c r="A16" s="39" t="s">
        <v>14</v>
      </c>
      <c r="B16" s="40"/>
      <c r="C16" s="40"/>
      <c r="D16" s="41"/>
      <c r="E16" s="41"/>
      <c r="F16" s="41"/>
    </row>
    <row r="17" spans="1:6" ht="13.5" thickBot="1" x14ac:dyDescent="0.25">
      <c r="A17" s="42"/>
      <c r="B17" s="42"/>
      <c r="C17" s="42"/>
      <c r="D17" s="43"/>
      <c r="E17" s="43"/>
      <c r="F17" s="43"/>
    </row>
    <row r="18" spans="1:6" ht="38.25" x14ac:dyDescent="0.25">
      <c r="A18" s="44" t="s">
        <v>15</v>
      </c>
      <c r="B18" s="45"/>
      <c r="C18" s="46"/>
      <c r="D18" s="47" t="s">
        <v>16</v>
      </c>
      <c r="E18" s="48" t="s">
        <v>17</v>
      </c>
      <c r="F18" s="49" t="s">
        <v>18</v>
      </c>
    </row>
    <row r="19" spans="1:6" ht="13.5" thickBot="1" x14ac:dyDescent="0.25">
      <c r="A19" s="50"/>
      <c r="B19" s="51"/>
      <c r="C19" s="52"/>
      <c r="D19" s="53"/>
      <c r="E19" s="54" t="s">
        <v>19</v>
      </c>
      <c r="F19" s="55">
        <v>42674</v>
      </c>
    </row>
    <row r="20" spans="1:6" x14ac:dyDescent="0.2">
      <c r="A20" s="56" t="s">
        <v>20</v>
      </c>
      <c r="B20" s="57"/>
      <c r="C20" s="57"/>
      <c r="D20" s="58">
        <v>1</v>
      </c>
      <c r="E20" s="59">
        <f>E21+E24+E31+E32+E27</f>
        <v>1105343</v>
      </c>
      <c r="F20" s="60">
        <f>+F21+F24+F32+F27</f>
        <v>100</v>
      </c>
    </row>
    <row r="21" spans="1:6" x14ac:dyDescent="0.2">
      <c r="A21" s="61" t="s">
        <v>21</v>
      </c>
      <c r="B21" s="62"/>
      <c r="C21" s="62"/>
      <c r="D21" s="63">
        <v>3</v>
      </c>
      <c r="E21" s="64">
        <f>E22+E23</f>
        <v>77325</v>
      </c>
      <c r="F21" s="65">
        <f>E21/E20*100</f>
        <v>6.9955660822025383</v>
      </c>
    </row>
    <row r="22" spans="1:6" x14ac:dyDescent="0.2">
      <c r="A22" s="66" t="s">
        <v>22</v>
      </c>
      <c r="B22" s="67"/>
      <c r="C22" s="67"/>
      <c r="D22" s="63">
        <v>4</v>
      </c>
      <c r="E22" s="64">
        <v>77325</v>
      </c>
      <c r="F22" s="65">
        <f>E22/E20*100</f>
        <v>6.9955660822025383</v>
      </c>
    </row>
    <row r="23" spans="1:6" x14ac:dyDescent="0.2">
      <c r="A23" s="66" t="s">
        <v>23</v>
      </c>
      <c r="B23" s="67"/>
      <c r="C23" s="67"/>
      <c r="D23" s="63">
        <v>5</v>
      </c>
      <c r="E23" s="64">
        <v>0</v>
      </c>
      <c r="F23" s="65">
        <f>E23/E21*100</f>
        <v>0</v>
      </c>
    </row>
    <row r="24" spans="1:6" x14ac:dyDescent="0.2">
      <c r="A24" s="61" t="s">
        <v>24</v>
      </c>
      <c r="B24" s="67"/>
      <c r="C24" s="67"/>
      <c r="D24" s="63">
        <v>9</v>
      </c>
      <c r="E24" s="64">
        <f>E25+E26</f>
        <v>972312</v>
      </c>
      <c r="F24" s="65">
        <f>E24/E20*100</f>
        <v>87.964731309647775</v>
      </c>
    </row>
    <row r="25" spans="1:6" x14ac:dyDescent="0.2">
      <c r="A25" s="66" t="s">
        <v>25</v>
      </c>
      <c r="B25" s="67"/>
      <c r="C25" s="67"/>
      <c r="D25" s="63">
        <v>10</v>
      </c>
      <c r="E25" s="64">
        <v>496060</v>
      </c>
      <c r="F25" s="65">
        <f>E25/$E$20*100</f>
        <v>44.878377119138584</v>
      </c>
    </row>
    <row r="26" spans="1:6" x14ac:dyDescent="0.2">
      <c r="A26" s="66" t="s">
        <v>26</v>
      </c>
      <c r="B26" s="67"/>
      <c r="C26" s="67"/>
      <c r="D26" s="63">
        <v>11</v>
      </c>
      <c r="E26" s="64">
        <v>476252</v>
      </c>
      <c r="F26" s="65">
        <f>E26/$E$20*100</f>
        <v>43.086354190509191</v>
      </c>
    </row>
    <row r="27" spans="1:6" x14ac:dyDescent="0.2">
      <c r="A27" s="61" t="s">
        <v>27</v>
      </c>
      <c r="B27" s="67"/>
      <c r="C27" s="67"/>
      <c r="D27" s="63">
        <v>12</v>
      </c>
      <c r="E27" s="64">
        <f>E28+E29+E30</f>
        <v>54268</v>
      </c>
      <c r="F27" s="65">
        <f t="shared" ref="F27:F31" si="0">E27/$E$20*100</f>
        <v>4.9096072440862244</v>
      </c>
    </row>
    <row r="28" spans="1:6" x14ac:dyDescent="0.2">
      <c r="A28" s="66" t="s">
        <v>28</v>
      </c>
      <c r="B28" s="67"/>
      <c r="C28" s="67"/>
      <c r="D28" s="63">
        <v>13</v>
      </c>
      <c r="E28" s="64">
        <v>0</v>
      </c>
      <c r="F28" s="65">
        <f>E28/$E$20*100</f>
        <v>0</v>
      </c>
    </row>
    <row r="29" spans="1:6" x14ac:dyDescent="0.2">
      <c r="A29" s="66" t="s">
        <v>29</v>
      </c>
      <c r="B29" s="67"/>
      <c r="C29" s="67"/>
      <c r="D29" s="63">
        <v>14</v>
      </c>
      <c r="E29" s="64">
        <v>54268</v>
      </c>
      <c r="F29" s="65">
        <f t="shared" si="0"/>
        <v>4.9096072440862244</v>
      </c>
    </row>
    <row r="30" spans="1:6" x14ac:dyDescent="0.2">
      <c r="A30" s="66" t="s">
        <v>30</v>
      </c>
      <c r="B30" s="67"/>
      <c r="C30" s="67"/>
      <c r="D30" s="63">
        <v>15</v>
      </c>
      <c r="E30" s="64">
        <v>0</v>
      </c>
      <c r="F30" s="65">
        <f t="shared" si="0"/>
        <v>0</v>
      </c>
    </row>
    <row r="31" spans="1:6" hidden="1" x14ac:dyDescent="0.2">
      <c r="A31" s="68" t="s">
        <v>31</v>
      </c>
      <c r="B31" s="69"/>
      <c r="C31" s="69"/>
      <c r="D31" s="70">
        <v>24</v>
      </c>
      <c r="E31" s="71">
        <v>0</v>
      </c>
      <c r="F31" s="72">
        <f t="shared" si="0"/>
        <v>0</v>
      </c>
    </row>
    <row r="32" spans="1:6" ht="12.75" customHeight="1" thickBot="1" x14ac:dyDescent="0.25">
      <c r="A32" s="73" t="s">
        <v>32</v>
      </c>
      <c r="B32" s="74"/>
      <c r="C32" s="74"/>
      <c r="D32" s="75">
        <v>24</v>
      </c>
      <c r="E32" s="76">
        <v>1438</v>
      </c>
      <c r="F32" s="77">
        <f>E32/$E$20*100</f>
        <v>0.13009536406346267</v>
      </c>
    </row>
    <row r="33" spans="1:6" x14ac:dyDescent="0.2">
      <c r="A33" s="78"/>
      <c r="B33" s="79"/>
      <c r="C33" s="79"/>
      <c r="D33" s="80"/>
      <c r="E33" s="81"/>
      <c r="F33" s="82"/>
    </row>
    <row r="34" spans="1:6" x14ac:dyDescent="0.2">
      <c r="A34" s="78"/>
      <c r="B34" s="79"/>
      <c r="C34" s="79"/>
      <c r="D34" s="80"/>
      <c r="E34" s="81"/>
      <c r="F34" s="82"/>
    </row>
    <row r="35" spans="1:6" ht="15.75" x14ac:dyDescent="0.2">
      <c r="A35" s="83" t="s">
        <v>33</v>
      </c>
      <c r="B35" s="84"/>
      <c r="C35" s="84"/>
      <c r="D35" s="84"/>
      <c r="E35" s="84"/>
      <c r="F35" s="84"/>
    </row>
    <row r="36" spans="1:6" ht="13.5" thickBot="1" x14ac:dyDescent="0.25">
      <c r="B36" s="85"/>
      <c r="C36" s="85"/>
      <c r="D36" s="86"/>
      <c r="E36" s="87"/>
      <c r="F36" s="88"/>
    </row>
    <row r="37" spans="1:6" ht="21" customHeight="1" x14ac:dyDescent="0.2">
      <c r="A37" s="146" t="s">
        <v>34</v>
      </c>
      <c r="B37" s="149" t="s">
        <v>16</v>
      </c>
      <c r="C37" s="151" t="s">
        <v>35</v>
      </c>
      <c r="D37" s="152"/>
      <c r="E37" s="151" t="s">
        <v>36</v>
      </c>
      <c r="F37" s="152"/>
    </row>
    <row r="38" spans="1:6" ht="19.5" customHeight="1" x14ac:dyDescent="0.2">
      <c r="A38" s="147"/>
      <c r="B38" s="150"/>
      <c r="C38" s="89" t="s">
        <v>37</v>
      </c>
      <c r="D38" s="90" t="s">
        <v>38</v>
      </c>
      <c r="E38" s="89" t="s">
        <v>37</v>
      </c>
      <c r="F38" s="90" t="s">
        <v>38</v>
      </c>
    </row>
    <row r="39" spans="1:6" ht="15" customHeight="1" thickBot="1" x14ac:dyDescent="0.25">
      <c r="A39" s="148"/>
      <c r="B39" s="137"/>
      <c r="C39" s="153" t="s">
        <v>55</v>
      </c>
      <c r="D39" s="153"/>
      <c r="E39" s="153"/>
      <c r="F39" s="154"/>
    </row>
    <row r="40" spans="1:6" ht="15" customHeight="1" x14ac:dyDescent="0.2">
      <c r="A40" s="91" t="s">
        <v>39</v>
      </c>
      <c r="B40" s="92">
        <v>1</v>
      </c>
      <c r="C40" s="93">
        <v>18897476</v>
      </c>
      <c r="D40" s="94">
        <v>24383271</v>
      </c>
      <c r="E40" s="93">
        <v>19291507.710000001</v>
      </c>
      <c r="F40" s="95">
        <v>24883394.98</v>
      </c>
    </row>
    <row r="41" spans="1:6" x14ac:dyDescent="0.2">
      <c r="A41" s="78"/>
      <c r="B41" s="85"/>
      <c r="C41" s="85"/>
      <c r="D41" s="86"/>
      <c r="E41" s="87"/>
      <c r="F41" s="88"/>
    </row>
    <row r="42" spans="1:6" x14ac:dyDescent="0.2">
      <c r="A42" s="78"/>
      <c r="B42" s="85"/>
      <c r="C42" s="85"/>
      <c r="D42" s="86"/>
      <c r="E42" s="87"/>
      <c r="F42" s="88"/>
    </row>
    <row r="43" spans="1:6" ht="15.75" x14ac:dyDescent="0.2">
      <c r="A43" s="83" t="s">
        <v>41</v>
      </c>
      <c r="B43" s="85"/>
      <c r="C43" s="85"/>
      <c r="D43" s="86"/>
      <c r="E43" s="87"/>
      <c r="F43" s="88"/>
    </row>
    <row r="44" spans="1:6" ht="13.5" thickBot="1" x14ac:dyDescent="0.25"/>
    <row r="45" spans="1:6" x14ac:dyDescent="0.2">
      <c r="A45" s="134" t="s">
        <v>34</v>
      </c>
      <c r="B45" s="136" t="s">
        <v>16</v>
      </c>
      <c r="C45" s="138" t="s">
        <v>42</v>
      </c>
      <c r="D45" s="139"/>
      <c r="E45" s="102"/>
      <c r="F45" s="102"/>
    </row>
    <row r="46" spans="1:6" ht="13.5" thickBot="1" x14ac:dyDescent="0.25">
      <c r="A46" s="135"/>
      <c r="B46" s="137"/>
      <c r="C46" s="103" t="s">
        <v>43</v>
      </c>
      <c r="D46" s="104">
        <v>42674</v>
      </c>
      <c r="E46" s="34"/>
      <c r="F46" s="102"/>
    </row>
    <row r="47" spans="1:6" ht="15" customHeight="1" x14ac:dyDescent="0.2">
      <c r="A47" s="105" t="str">
        <f>+A40</f>
        <v>CZ0008474376</v>
      </c>
      <c r="B47" s="58">
        <v>1</v>
      </c>
      <c r="C47" s="140">
        <v>1105529536.05</v>
      </c>
      <c r="D47" s="141"/>
      <c r="E47" s="106"/>
      <c r="F47" s="106"/>
    </row>
    <row r="50" spans="1:6" ht="51" x14ac:dyDescent="0.25">
      <c r="A50" s="107" t="s">
        <v>44</v>
      </c>
      <c r="B50" s="108"/>
      <c r="C50" s="108"/>
      <c r="D50" s="109"/>
      <c r="E50" s="109"/>
      <c r="F50" s="110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C1" sqref="C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48</v>
      </c>
      <c r="B8" s="115" t="s">
        <v>39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4"/>
      <c r="F9" s="25"/>
    </row>
    <row r="10" spans="1:6" x14ac:dyDescent="0.2">
      <c r="A10" s="8" t="s">
        <v>4</v>
      </c>
      <c r="B10" s="18" t="s">
        <v>5</v>
      </c>
      <c r="C10" s="15"/>
      <c r="D10" s="27"/>
      <c r="E10" s="28" t="s">
        <v>10</v>
      </c>
      <c r="F10" s="26" t="s">
        <v>11</v>
      </c>
    </row>
    <row r="11" spans="1:6" x14ac:dyDescent="0.2">
      <c r="A11" s="23"/>
      <c r="B11" s="23"/>
      <c r="C11" s="15"/>
      <c r="D11" s="15"/>
      <c r="E11" s="24"/>
      <c r="F11" s="25"/>
    </row>
    <row r="12" spans="1:6" ht="12.75" customHeight="1" x14ac:dyDescent="0.2">
      <c r="A12" s="8" t="s">
        <v>8</v>
      </c>
      <c r="B12" s="26" t="s">
        <v>9</v>
      </c>
      <c r="C12" s="130"/>
      <c r="D12" s="15"/>
      <c r="E12" s="145"/>
      <c r="F12" s="145"/>
    </row>
    <row r="13" spans="1:6" ht="10.5" customHeight="1" x14ac:dyDescent="0.2">
      <c r="A13" s="144"/>
      <c r="B13" s="144"/>
      <c r="C13" s="31"/>
      <c r="D13" s="15"/>
      <c r="E13" s="131"/>
      <c r="F13" s="131"/>
    </row>
    <row r="14" spans="1:6" ht="12.75" customHeight="1" x14ac:dyDescent="0.2">
      <c r="A14" s="144"/>
      <c r="B14" s="144"/>
      <c r="C14" s="33"/>
      <c r="D14" s="15"/>
      <c r="E14" s="34"/>
      <c r="F14" s="34"/>
    </row>
    <row r="15" spans="1:6" x14ac:dyDescent="0.2">
      <c r="A15" s="36"/>
      <c r="B15" s="37"/>
      <c r="C15" s="37"/>
      <c r="D15" s="37"/>
      <c r="E15" s="38"/>
      <c r="F15" s="15"/>
    </row>
    <row r="16" spans="1:6" ht="15.75" x14ac:dyDescent="0.2">
      <c r="A16" s="39" t="s">
        <v>14</v>
      </c>
      <c r="B16" s="40"/>
      <c r="C16" s="40"/>
      <c r="D16" s="41"/>
      <c r="E16" s="41"/>
      <c r="F16" s="41"/>
    </row>
    <row r="17" spans="1:6" ht="13.5" thickBot="1" x14ac:dyDescent="0.25">
      <c r="A17" s="42"/>
      <c r="B17" s="42"/>
      <c r="C17" s="42"/>
      <c r="D17" s="43"/>
      <c r="E17" s="43"/>
      <c r="F17" s="43"/>
    </row>
    <row r="18" spans="1:6" ht="38.25" x14ac:dyDescent="0.25">
      <c r="A18" s="44" t="s">
        <v>15</v>
      </c>
      <c r="B18" s="45"/>
      <c r="C18" s="46"/>
      <c r="D18" s="47" t="s">
        <v>16</v>
      </c>
      <c r="E18" s="48" t="s">
        <v>17</v>
      </c>
      <c r="F18" s="49" t="s">
        <v>18</v>
      </c>
    </row>
    <row r="19" spans="1:6" ht="13.5" thickBot="1" x14ac:dyDescent="0.25">
      <c r="A19" s="50"/>
      <c r="B19" s="51"/>
      <c r="C19" s="52"/>
      <c r="D19" s="53"/>
      <c r="E19" s="54" t="s">
        <v>19</v>
      </c>
      <c r="F19" s="55">
        <v>42704</v>
      </c>
    </row>
    <row r="20" spans="1:6" x14ac:dyDescent="0.2">
      <c r="A20" s="56" t="s">
        <v>20</v>
      </c>
      <c r="B20" s="57"/>
      <c r="C20" s="57"/>
      <c r="D20" s="58">
        <v>1</v>
      </c>
      <c r="E20" s="59">
        <f>E21+E24+E31+E32+E27</f>
        <v>1122166</v>
      </c>
      <c r="F20" s="60">
        <f>+F21+F24+F32+F27</f>
        <v>99.999999999999986</v>
      </c>
    </row>
    <row r="21" spans="1:6" x14ac:dyDescent="0.2">
      <c r="A21" s="61" t="s">
        <v>21</v>
      </c>
      <c r="B21" s="62"/>
      <c r="C21" s="62"/>
      <c r="D21" s="63">
        <v>3</v>
      </c>
      <c r="E21" s="64">
        <f>E22+E23</f>
        <v>135073</v>
      </c>
      <c r="F21" s="65">
        <f>E21/E20*100</f>
        <v>12.036810953103195</v>
      </c>
    </row>
    <row r="22" spans="1:6" x14ac:dyDescent="0.2">
      <c r="A22" s="66" t="s">
        <v>22</v>
      </c>
      <c r="B22" s="67"/>
      <c r="C22" s="67"/>
      <c r="D22" s="63">
        <v>4</v>
      </c>
      <c r="E22" s="64">
        <v>135073</v>
      </c>
      <c r="F22" s="65">
        <f>E22/E20*100</f>
        <v>12.036810953103195</v>
      </c>
    </row>
    <row r="23" spans="1:6" x14ac:dyDescent="0.2">
      <c r="A23" s="66" t="s">
        <v>23</v>
      </c>
      <c r="B23" s="67"/>
      <c r="C23" s="67"/>
      <c r="D23" s="63">
        <v>5</v>
      </c>
      <c r="E23" s="64">
        <v>0</v>
      </c>
      <c r="F23" s="65">
        <f>E23/E21*100</f>
        <v>0</v>
      </c>
    </row>
    <row r="24" spans="1:6" x14ac:dyDescent="0.2">
      <c r="A24" s="61" t="s">
        <v>24</v>
      </c>
      <c r="B24" s="67"/>
      <c r="C24" s="67"/>
      <c r="D24" s="63">
        <v>9</v>
      </c>
      <c r="E24" s="64">
        <f>E25+E26</f>
        <v>933075</v>
      </c>
      <c r="F24" s="65">
        <f>E24/E20*100</f>
        <v>83.149462735459807</v>
      </c>
    </row>
    <row r="25" spans="1:6" x14ac:dyDescent="0.2">
      <c r="A25" s="66" t="s">
        <v>25</v>
      </c>
      <c r="B25" s="67"/>
      <c r="C25" s="67"/>
      <c r="D25" s="63">
        <v>10</v>
      </c>
      <c r="E25" s="64">
        <v>528288</v>
      </c>
      <c r="F25" s="65">
        <f>E25/$E$20*100</f>
        <v>47.077526854315671</v>
      </c>
    </row>
    <row r="26" spans="1:6" x14ac:dyDescent="0.2">
      <c r="A26" s="66" t="s">
        <v>26</v>
      </c>
      <c r="B26" s="67"/>
      <c r="C26" s="67"/>
      <c r="D26" s="63">
        <v>11</v>
      </c>
      <c r="E26" s="64">
        <v>404787</v>
      </c>
      <c r="F26" s="65">
        <f>E26/$E$20*100</f>
        <v>36.071935881144142</v>
      </c>
    </row>
    <row r="27" spans="1:6" x14ac:dyDescent="0.2">
      <c r="A27" s="61" t="s">
        <v>27</v>
      </c>
      <c r="B27" s="67"/>
      <c r="C27" s="67"/>
      <c r="D27" s="63">
        <v>12</v>
      </c>
      <c r="E27" s="64">
        <f>E28+E29+E30</f>
        <v>53977</v>
      </c>
      <c r="F27" s="65">
        <f t="shared" ref="F27:F31" si="0">E27/$E$20*100</f>
        <v>4.8100726630462871</v>
      </c>
    </row>
    <row r="28" spans="1:6" x14ac:dyDescent="0.2">
      <c r="A28" s="66" t="s">
        <v>28</v>
      </c>
      <c r="B28" s="67"/>
      <c r="C28" s="67"/>
      <c r="D28" s="63">
        <v>13</v>
      </c>
      <c r="E28" s="64">
        <v>0</v>
      </c>
      <c r="F28" s="65">
        <f>E28/$E$20*100</f>
        <v>0</v>
      </c>
    </row>
    <row r="29" spans="1:6" x14ac:dyDescent="0.2">
      <c r="A29" s="66" t="s">
        <v>29</v>
      </c>
      <c r="B29" s="67"/>
      <c r="C29" s="67"/>
      <c r="D29" s="63">
        <v>14</v>
      </c>
      <c r="E29" s="64">
        <v>53977</v>
      </c>
      <c r="F29" s="65">
        <f t="shared" si="0"/>
        <v>4.8100726630462871</v>
      </c>
    </row>
    <row r="30" spans="1:6" x14ac:dyDescent="0.2">
      <c r="A30" s="66" t="s">
        <v>30</v>
      </c>
      <c r="B30" s="67"/>
      <c r="C30" s="67"/>
      <c r="D30" s="63">
        <v>15</v>
      </c>
      <c r="E30" s="64">
        <v>0</v>
      </c>
      <c r="F30" s="65">
        <f t="shared" si="0"/>
        <v>0</v>
      </c>
    </row>
    <row r="31" spans="1:6" hidden="1" x14ac:dyDescent="0.2">
      <c r="A31" s="68" t="s">
        <v>31</v>
      </c>
      <c r="B31" s="69"/>
      <c r="C31" s="69"/>
      <c r="D31" s="70">
        <v>24</v>
      </c>
      <c r="E31" s="71">
        <v>0</v>
      </c>
      <c r="F31" s="72">
        <f t="shared" si="0"/>
        <v>0</v>
      </c>
    </row>
    <row r="32" spans="1:6" ht="12.75" customHeight="1" thickBot="1" x14ac:dyDescent="0.25">
      <c r="A32" s="73" t="s">
        <v>32</v>
      </c>
      <c r="B32" s="74"/>
      <c r="C32" s="74"/>
      <c r="D32" s="75">
        <v>24</v>
      </c>
      <c r="E32" s="76">
        <v>41</v>
      </c>
      <c r="F32" s="77">
        <f>E32/$E$20*100</f>
        <v>3.6536483907015538E-3</v>
      </c>
    </row>
    <row r="33" spans="1:6" x14ac:dyDescent="0.2">
      <c r="A33" s="78"/>
      <c r="B33" s="79"/>
      <c r="C33" s="79"/>
      <c r="D33" s="80"/>
      <c r="E33" s="81"/>
      <c r="F33" s="82"/>
    </row>
    <row r="34" spans="1:6" x14ac:dyDescent="0.2">
      <c r="A34" s="78"/>
      <c r="B34" s="79"/>
      <c r="C34" s="79"/>
      <c r="D34" s="80"/>
      <c r="E34" s="81"/>
      <c r="F34" s="82"/>
    </row>
    <row r="35" spans="1:6" ht="15.75" x14ac:dyDescent="0.2">
      <c r="A35" s="83" t="s">
        <v>33</v>
      </c>
      <c r="B35" s="84"/>
      <c r="C35" s="84"/>
      <c r="D35" s="84"/>
      <c r="E35" s="84"/>
      <c r="F35" s="84"/>
    </row>
    <row r="36" spans="1:6" ht="13.5" thickBot="1" x14ac:dyDescent="0.25">
      <c r="B36" s="85"/>
      <c r="C36" s="85"/>
      <c r="D36" s="86"/>
      <c r="E36" s="87"/>
      <c r="F36" s="88"/>
    </row>
    <row r="37" spans="1:6" ht="21" customHeight="1" x14ac:dyDescent="0.2">
      <c r="A37" s="146" t="s">
        <v>34</v>
      </c>
      <c r="B37" s="149" t="s">
        <v>16</v>
      </c>
      <c r="C37" s="151" t="s">
        <v>35</v>
      </c>
      <c r="D37" s="152"/>
      <c r="E37" s="151" t="s">
        <v>36</v>
      </c>
      <c r="F37" s="152"/>
    </row>
    <row r="38" spans="1:6" ht="19.5" customHeight="1" x14ac:dyDescent="0.2">
      <c r="A38" s="147"/>
      <c r="B38" s="150"/>
      <c r="C38" s="89" t="s">
        <v>37</v>
      </c>
      <c r="D38" s="90" t="s">
        <v>38</v>
      </c>
      <c r="E38" s="89" t="s">
        <v>37</v>
      </c>
      <c r="F38" s="90" t="s">
        <v>38</v>
      </c>
    </row>
    <row r="39" spans="1:6" ht="15" customHeight="1" thickBot="1" x14ac:dyDescent="0.25">
      <c r="A39" s="148"/>
      <c r="B39" s="137"/>
      <c r="C39" s="153" t="s">
        <v>56</v>
      </c>
      <c r="D39" s="153"/>
      <c r="E39" s="153"/>
      <c r="F39" s="154"/>
    </row>
    <row r="40" spans="1:6" ht="15" customHeight="1" x14ac:dyDescent="0.2">
      <c r="A40" s="91" t="s">
        <v>39</v>
      </c>
      <c r="B40" s="92">
        <v>1</v>
      </c>
      <c r="C40" s="93">
        <v>27012531</v>
      </c>
      <c r="D40" s="94">
        <v>45818748</v>
      </c>
      <c r="E40" s="93">
        <v>27448541</v>
      </c>
      <c r="F40" s="95">
        <v>46592073</v>
      </c>
    </row>
    <row r="41" spans="1:6" x14ac:dyDescent="0.2">
      <c r="A41" s="78"/>
      <c r="B41" s="85"/>
      <c r="C41" s="85"/>
      <c r="D41" s="86"/>
      <c r="E41" s="87"/>
      <c r="F41" s="88"/>
    </row>
    <row r="42" spans="1:6" x14ac:dyDescent="0.2">
      <c r="A42" s="78"/>
      <c r="B42" s="85"/>
      <c r="C42" s="85"/>
      <c r="D42" s="86"/>
      <c r="E42" s="87"/>
      <c r="F42" s="88"/>
    </row>
    <row r="43" spans="1:6" ht="15.75" x14ac:dyDescent="0.2">
      <c r="A43" s="83" t="s">
        <v>41</v>
      </c>
      <c r="B43" s="85"/>
      <c r="C43" s="85"/>
      <c r="D43" s="86"/>
      <c r="E43" s="87"/>
      <c r="F43" s="88"/>
    </row>
    <row r="44" spans="1:6" ht="13.5" thickBot="1" x14ac:dyDescent="0.25"/>
    <row r="45" spans="1:6" x14ac:dyDescent="0.2">
      <c r="A45" s="134" t="s">
        <v>34</v>
      </c>
      <c r="B45" s="136" t="s">
        <v>16</v>
      </c>
      <c r="C45" s="138" t="s">
        <v>42</v>
      </c>
      <c r="D45" s="139"/>
      <c r="E45" s="102"/>
      <c r="F45" s="102"/>
    </row>
    <row r="46" spans="1:6" ht="13.5" thickBot="1" x14ac:dyDescent="0.25">
      <c r="A46" s="135"/>
      <c r="B46" s="137"/>
      <c r="C46" s="103" t="s">
        <v>43</v>
      </c>
      <c r="D46" s="104">
        <v>42704</v>
      </c>
      <c r="E46" s="34"/>
      <c r="F46" s="102"/>
    </row>
    <row r="47" spans="1:6" ht="15" customHeight="1" x14ac:dyDescent="0.2">
      <c r="A47" s="105" t="str">
        <f>+A40</f>
        <v>CZ0008474376</v>
      </c>
      <c r="B47" s="58">
        <v>1</v>
      </c>
      <c r="C47" s="140">
        <v>1080898400</v>
      </c>
      <c r="D47" s="141"/>
      <c r="E47" s="106"/>
      <c r="F47" s="106"/>
    </row>
    <row r="50" spans="1:6" ht="51" x14ac:dyDescent="0.25">
      <c r="A50" s="107" t="s">
        <v>44</v>
      </c>
      <c r="B50" s="108"/>
      <c r="C50" s="108"/>
      <c r="D50" s="109"/>
      <c r="E50" s="109"/>
      <c r="F50" s="110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workbookViewId="0">
      <selection activeCell="O47" sqref="O4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48</v>
      </c>
      <c r="B8" s="115" t="s">
        <v>39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4"/>
      <c r="F9" s="25"/>
    </row>
    <row r="10" spans="1:6" x14ac:dyDescent="0.2">
      <c r="A10" s="8" t="s">
        <v>4</v>
      </c>
      <c r="B10" s="18" t="s">
        <v>5</v>
      </c>
      <c r="C10" s="15"/>
      <c r="D10" s="27"/>
      <c r="E10" s="28" t="s">
        <v>10</v>
      </c>
      <c r="F10" s="26" t="s">
        <v>11</v>
      </c>
    </row>
    <row r="11" spans="1:6" x14ac:dyDescent="0.2">
      <c r="A11" s="23"/>
      <c r="B11" s="23"/>
      <c r="C11" s="15"/>
      <c r="D11" s="15"/>
      <c r="E11" s="24"/>
      <c r="F11" s="25"/>
    </row>
    <row r="12" spans="1:6" ht="12.75" customHeight="1" x14ac:dyDescent="0.2">
      <c r="A12" s="8" t="s">
        <v>8</v>
      </c>
      <c r="B12" s="26" t="s">
        <v>9</v>
      </c>
      <c r="C12" s="132"/>
      <c r="D12" s="15"/>
      <c r="E12" s="145"/>
      <c r="F12" s="145"/>
    </row>
    <row r="13" spans="1:6" ht="10.5" customHeight="1" x14ac:dyDescent="0.2">
      <c r="A13" s="144"/>
      <c r="B13" s="144"/>
      <c r="C13" s="31"/>
      <c r="D13" s="15"/>
      <c r="E13" s="133"/>
      <c r="F13" s="133"/>
    </row>
    <row r="14" spans="1:6" ht="12.75" customHeight="1" x14ac:dyDescent="0.2">
      <c r="A14" s="144"/>
      <c r="B14" s="144"/>
      <c r="C14" s="33"/>
      <c r="D14" s="15"/>
      <c r="E14" s="34"/>
      <c r="F14" s="34"/>
    </row>
    <row r="15" spans="1:6" x14ac:dyDescent="0.2">
      <c r="A15" s="36"/>
      <c r="B15" s="37"/>
      <c r="C15" s="37"/>
      <c r="D15" s="37"/>
      <c r="E15" s="38"/>
      <c r="F15" s="15"/>
    </row>
    <row r="16" spans="1:6" ht="15.75" x14ac:dyDescent="0.2">
      <c r="A16" s="39" t="s">
        <v>14</v>
      </c>
      <c r="B16" s="40"/>
      <c r="C16" s="40"/>
      <c r="D16" s="41"/>
      <c r="E16" s="41"/>
      <c r="F16" s="41"/>
    </row>
    <row r="17" spans="1:6" ht="13.5" thickBot="1" x14ac:dyDescent="0.25">
      <c r="A17" s="42"/>
      <c r="B17" s="42"/>
      <c r="C17" s="42"/>
      <c r="D17" s="43"/>
      <c r="E17" s="43"/>
      <c r="F17" s="43"/>
    </row>
    <row r="18" spans="1:6" ht="38.25" x14ac:dyDescent="0.25">
      <c r="A18" s="44" t="s">
        <v>15</v>
      </c>
      <c r="B18" s="45"/>
      <c r="C18" s="46"/>
      <c r="D18" s="47" t="s">
        <v>16</v>
      </c>
      <c r="E18" s="48" t="s">
        <v>17</v>
      </c>
      <c r="F18" s="49" t="s">
        <v>18</v>
      </c>
    </row>
    <row r="19" spans="1:6" ht="13.5" thickBot="1" x14ac:dyDescent="0.25">
      <c r="A19" s="50"/>
      <c r="B19" s="51"/>
      <c r="C19" s="52"/>
      <c r="D19" s="53"/>
      <c r="E19" s="54" t="s">
        <v>19</v>
      </c>
      <c r="F19" s="55">
        <v>42735</v>
      </c>
    </row>
    <row r="20" spans="1:6" x14ac:dyDescent="0.2">
      <c r="A20" s="56" t="s">
        <v>20</v>
      </c>
      <c r="B20" s="57"/>
      <c r="C20" s="57"/>
      <c r="D20" s="58">
        <v>1</v>
      </c>
      <c r="E20" s="59">
        <f>E21+E24+E31+E32+E27</f>
        <v>1067855</v>
      </c>
      <c r="F20" s="60">
        <f>+F21+F24+F32+F27</f>
        <v>100</v>
      </c>
    </row>
    <row r="21" spans="1:6" x14ac:dyDescent="0.2">
      <c r="A21" s="61" t="s">
        <v>21</v>
      </c>
      <c r="B21" s="62"/>
      <c r="C21" s="62"/>
      <c r="D21" s="63">
        <v>3</v>
      </c>
      <c r="E21" s="64">
        <f>E22+E23</f>
        <v>76534</v>
      </c>
      <c r="F21" s="65">
        <f>E21/E20*100</f>
        <v>7.1670779272466758</v>
      </c>
    </row>
    <row r="22" spans="1:6" x14ac:dyDescent="0.2">
      <c r="A22" s="66" t="s">
        <v>22</v>
      </c>
      <c r="B22" s="67"/>
      <c r="C22" s="67"/>
      <c r="D22" s="63">
        <v>4</v>
      </c>
      <c r="E22" s="64">
        <v>76534</v>
      </c>
      <c r="F22" s="65">
        <f>E22/E20*100</f>
        <v>7.1670779272466758</v>
      </c>
    </row>
    <row r="23" spans="1:6" x14ac:dyDescent="0.2">
      <c r="A23" s="66" t="s">
        <v>23</v>
      </c>
      <c r="B23" s="67"/>
      <c r="C23" s="67"/>
      <c r="D23" s="63">
        <v>5</v>
      </c>
      <c r="E23" s="64">
        <v>0</v>
      </c>
      <c r="F23" s="65">
        <f>E23/E21*100</f>
        <v>0</v>
      </c>
    </row>
    <row r="24" spans="1:6" x14ac:dyDescent="0.2">
      <c r="A24" s="61" t="s">
        <v>24</v>
      </c>
      <c r="B24" s="67"/>
      <c r="C24" s="67"/>
      <c r="D24" s="63">
        <v>9</v>
      </c>
      <c r="E24" s="64">
        <f>E25+E26</f>
        <v>936480</v>
      </c>
      <c r="F24" s="65">
        <f>E24/E20*100</f>
        <v>87.697299727022866</v>
      </c>
    </row>
    <row r="25" spans="1:6" x14ac:dyDescent="0.2">
      <c r="A25" s="66" t="s">
        <v>25</v>
      </c>
      <c r="B25" s="67"/>
      <c r="C25" s="67"/>
      <c r="D25" s="63">
        <v>10</v>
      </c>
      <c r="E25" s="64">
        <f>445277+86375</f>
        <v>531652</v>
      </c>
      <c r="F25" s="65">
        <f>E25/$E$20*100</f>
        <v>49.786909271389838</v>
      </c>
    </row>
    <row r="26" spans="1:6" x14ac:dyDescent="0.2">
      <c r="A26" s="66" t="s">
        <v>26</v>
      </c>
      <c r="B26" s="67"/>
      <c r="C26" s="67"/>
      <c r="D26" s="63">
        <v>11</v>
      </c>
      <c r="E26" s="64">
        <v>404828</v>
      </c>
      <c r="F26" s="65">
        <f>E26/$E$20*100</f>
        <v>37.910390455633021</v>
      </c>
    </row>
    <row r="27" spans="1:6" x14ac:dyDescent="0.2">
      <c r="A27" s="61" t="s">
        <v>27</v>
      </c>
      <c r="B27" s="67"/>
      <c r="C27" s="67"/>
      <c r="D27" s="63">
        <v>12</v>
      </c>
      <c r="E27" s="64">
        <f>E28+E29+E30</f>
        <v>54780</v>
      </c>
      <c r="F27" s="65">
        <f t="shared" ref="F27:F31" si="0">E27/$E$20*100</f>
        <v>5.1299099596855378</v>
      </c>
    </row>
    <row r="28" spans="1:6" x14ac:dyDescent="0.2">
      <c r="A28" s="66" t="s">
        <v>28</v>
      </c>
      <c r="B28" s="67"/>
      <c r="C28" s="67"/>
      <c r="D28" s="63">
        <v>13</v>
      </c>
      <c r="E28" s="64">
        <v>0</v>
      </c>
      <c r="F28" s="65">
        <f>E28/$E$20*100</f>
        <v>0</v>
      </c>
    </row>
    <row r="29" spans="1:6" x14ac:dyDescent="0.2">
      <c r="A29" s="66" t="s">
        <v>29</v>
      </c>
      <c r="B29" s="67"/>
      <c r="C29" s="67"/>
      <c r="D29" s="63">
        <v>14</v>
      </c>
      <c r="E29" s="64">
        <v>54780</v>
      </c>
      <c r="F29" s="65">
        <f t="shared" si="0"/>
        <v>5.1299099596855378</v>
      </c>
    </row>
    <row r="30" spans="1:6" x14ac:dyDescent="0.2">
      <c r="A30" s="66" t="s">
        <v>30</v>
      </c>
      <c r="B30" s="67"/>
      <c r="C30" s="67"/>
      <c r="D30" s="63">
        <v>15</v>
      </c>
      <c r="E30" s="64">
        <v>0</v>
      </c>
      <c r="F30" s="65">
        <f t="shared" si="0"/>
        <v>0</v>
      </c>
    </row>
    <row r="31" spans="1:6" hidden="1" x14ac:dyDescent="0.2">
      <c r="A31" s="68" t="s">
        <v>31</v>
      </c>
      <c r="B31" s="69"/>
      <c r="C31" s="69"/>
      <c r="D31" s="70">
        <v>24</v>
      </c>
      <c r="E31" s="71">
        <v>0</v>
      </c>
      <c r="F31" s="72">
        <f t="shared" si="0"/>
        <v>0</v>
      </c>
    </row>
    <row r="32" spans="1:6" ht="12.75" customHeight="1" thickBot="1" x14ac:dyDescent="0.25">
      <c r="A32" s="73" t="s">
        <v>32</v>
      </c>
      <c r="B32" s="74"/>
      <c r="C32" s="74"/>
      <c r="D32" s="75">
        <v>24</v>
      </c>
      <c r="E32" s="76">
        <v>61</v>
      </c>
      <c r="F32" s="77">
        <f>E32/$E$20*100</f>
        <v>5.7123860449218291E-3</v>
      </c>
    </row>
    <row r="33" spans="1:6" x14ac:dyDescent="0.2">
      <c r="A33" s="78"/>
      <c r="B33" s="79"/>
      <c r="C33" s="79"/>
      <c r="D33" s="80"/>
      <c r="E33" s="81"/>
      <c r="F33" s="82"/>
    </row>
    <row r="34" spans="1:6" x14ac:dyDescent="0.2">
      <c r="A34" s="78"/>
      <c r="B34" s="79"/>
      <c r="C34" s="79"/>
      <c r="D34" s="80"/>
      <c r="E34" s="81"/>
      <c r="F34" s="82"/>
    </row>
    <row r="35" spans="1:6" ht="15.75" x14ac:dyDescent="0.2">
      <c r="A35" s="83" t="s">
        <v>33</v>
      </c>
      <c r="B35" s="84"/>
      <c r="C35" s="84"/>
      <c r="D35" s="84"/>
      <c r="E35" s="84"/>
      <c r="F35" s="84"/>
    </row>
    <row r="36" spans="1:6" ht="13.5" thickBot="1" x14ac:dyDescent="0.25">
      <c r="B36" s="85"/>
      <c r="C36" s="85"/>
      <c r="D36" s="86"/>
      <c r="E36" s="87"/>
      <c r="F36" s="88"/>
    </row>
    <row r="37" spans="1:6" ht="21" customHeight="1" x14ac:dyDescent="0.2">
      <c r="A37" s="146" t="s">
        <v>34</v>
      </c>
      <c r="B37" s="149" t="s">
        <v>16</v>
      </c>
      <c r="C37" s="151" t="s">
        <v>35</v>
      </c>
      <c r="D37" s="152"/>
      <c r="E37" s="151" t="s">
        <v>36</v>
      </c>
      <c r="F37" s="152"/>
    </row>
    <row r="38" spans="1:6" ht="19.5" customHeight="1" x14ac:dyDescent="0.2">
      <c r="A38" s="147"/>
      <c r="B38" s="150"/>
      <c r="C38" s="89" t="s">
        <v>37</v>
      </c>
      <c r="D38" s="90" t="s">
        <v>38</v>
      </c>
      <c r="E38" s="89" t="s">
        <v>37</v>
      </c>
      <c r="F38" s="90" t="s">
        <v>38</v>
      </c>
    </row>
    <row r="39" spans="1:6" ht="15" customHeight="1" thickBot="1" x14ac:dyDescent="0.25">
      <c r="A39" s="148"/>
      <c r="B39" s="137"/>
      <c r="C39" s="153" t="s">
        <v>57</v>
      </c>
      <c r="D39" s="153"/>
      <c r="E39" s="153"/>
      <c r="F39" s="154"/>
    </row>
    <row r="40" spans="1:6" ht="15" customHeight="1" x14ac:dyDescent="0.2">
      <c r="A40" s="91" t="s">
        <v>39</v>
      </c>
      <c r="B40" s="92">
        <v>1</v>
      </c>
      <c r="C40" s="93">
        <v>22431085</v>
      </c>
      <c r="D40" s="94">
        <v>40604103</v>
      </c>
      <c r="E40" s="93">
        <v>22758030.559999999</v>
      </c>
      <c r="F40" s="95">
        <v>41191475.630000003</v>
      </c>
    </row>
    <row r="41" spans="1:6" x14ac:dyDescent="0.2">
      <c r="A41" s="78"/>
      <c r="B41" s="85"/>
      <c r="C41" s="85"/>
      <c r="D41" s="86"/>
      <c r="E41" s="87"/>
      <c r="F41" s="88"/>
    </row>
    <row r="42" spans="1:6" x14ac:dyDescent="0.2">
      <c r="A42" s="78"/>
      <c r="B42" s="85"/>
      <c r="C42" s="85"/>
      <c r="D42" s="86"/>
      <c r="E42" s="87"/>
      <c r="F42" s="88"/>
    </row>
    <row r="43" spans="1:6" ht="15.75" x14ac:dyDescent="0.2">
      <c r="A43" s="83" t="s">
        <v>41</v>
      </c>
      <c r="B43" s="85"/>
      <c r="C43" s="85"/>
      <c r="D43" s="86"/>
      <c r="E43" s="87"/>
      <c r="F43" s="88"/>
    </row>
    <row r="44" spans="1:6" ht="13.5" thickBot="1" x14ac:dyDescent="0.25"/>
    <row r="45" spans="1:6" x14ac:dyDescent="0.2">
      <c r="A45" s="134" t="s">
        <v>34</v>
      </c>
      <c r="B45" s="136" t="s">
        <v>16</v>
      </c>
      <c r="C45" s="138" t="s">
        <v>42</v>
      </c>
      <c r="D45" s="139"/>
      <c r="E45" s="102"/>
      <c r="F45" s="102"/>
    </row>
    <row r="46" spans="1:6" ht="13.5" thickBot="1" x14ac:dyDescent="0.25">
      <c r="A46" s="135"/>
      <c r="B46" s="137"/>
      <c r="C46" s="103" t="s">
        <v>43</v>
      </c>
      <c r="D46" s="104">
        <v>42731</v>
      </c>
      <c r="E46" s="34"/>
      <c r="F46" s="102"/>
    </row>
    <row r="47" spans="1:6" ht="15" customHeight="1" x14ac:dyDescent="0.2">
      <c r="A47" s="105" t="str">
        <f>+A40</f>
        <v>CZ0008474376</v>
      </c>
      <c r="B47" s="58">
        <v>1</v>
      </c>
      <c r="C47" s="140">
        <v>1065989589.51</v>
      </c>
      <c r="D47" s="141"/>
      <c r="E47" s="106"/>
      <c r="F47" s="106"/>
    </row>
    <row r="50" spans="1:6" ht="51" x14ac:dyDescent="0.25">
      <c r="A50" s="107" t="s">
        <v>44</v>
      </c>
      <c r="B50" s="108"/>
      <c r="C50" s="108"/>
      <c r="D50" s="109"/>
      <c r="E50" s="109"/>
      <c r="F50" s="110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workbookViewId="0">
      <selection activeCell="H16" sqref="H1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ht="12.75" customHeight="1" x14ac:dyDescent="0.2">
      <c r="A12" s="144" t="s">
        <v>12</v>
      </c>
      <c r="B12" s="144"/>
      <c r="C12" s="111"/>
      <c r="D12" s="15"/>
      <c r="E12" s="145"/>
      <c r="F12" s="145"/>
    </row>
    <row r="13" spans="1:6" ht="10.5" customHeight="1" x14ac:dyDescent="0.2">
      <c r="A13" s="12"/>
      <c r="B13" s="30"/>
      <c r="C13" s="31"/>
      <c r="D13" s="15"/>
      <c r="E13" s="112"/>
      <c r="F13" s="112"/>
    </row>
    <row r="14" spans="1:6" ht="12.75" customHeight="1" x14ac:dyDescent="0.2">
      <c r="A14" s="144" t="s">
        <v>13</v>
      </c>
      <c r="B14" s="144"/>
      <c r="C14" s="33"/>
      <c r="D14" s="15"/>
      <c r="E14" s="34"/>
      <c r="F14" s="34"/>
    </row>
    <row r="15" spans="1:6" x14ac:dyDescent="0.2">
      <c r="A15" s="12"/>
      <c r="B15" s="13"/>
      <c r="C15" s="15"/>
      <c r="D15" s="15"/>
      <c r="E15" s="34"/>
      <c r="F15" s="35"/>
    </row>
    <row r="16" spans="1:6" x14ac:dyDescent="0.2">
      <c r="A16" s="36"/>
      <c r="B16" s="37"/>
      <c r="C16" s="37"/>
      <c r="D16" s="37"/>
      <c r="E16" s="38"/>
      <c r="F16" s="15"/>
    </row>
    <row r="17" spans="1:6" ht="15.75" x14ac:dyDescent="0.2">
      <c r="A17" s="39" t="s">
        <v>14</v>
      </c>
      <c r="B17" s="40"/>
      <c r="C17" s="40"/>
      <c r="D17" s="41"/>
      <c r="E17" s="41"/>
      <c r="F17" s="41"/>
    </row>
    <row r="18" spans="1:6" ht="13.5" thickBot="1" x14ac:dyDescent="0.25">
      <c r="A18" s="42"/>
      <c r="B18" s="42"/>
      <c r="C18" s="42"/>
      <c r="D18" s="43"/>
      <c r="E18" s="43"/>
      <c r="F18" s="43"/>
    </row>
    <row r="19" spans="1:6" ht="38.25" x14ac:dyDescent="0.25">
      <c r="A19" s="44" t="s">
        <v>15</v>
      </c>
      <c r="B19" s="45"/>
      <c r="C19" s="46"/>
      <c r="D19" s="47" t="s">
        <v>16</v>
      </c>
      <c r="E19" s="48" t="s">
        <v>17</v>
      </c>
      <c r="F19" s="49" t="s">
        <v>18</v>
      </c>
    </row>
    <row r="20" spans="1:6" ht="13.5" thickBot="1" x14ac:dyDescent="0.25">
      <c r="A20" s="50"/>
      <c r="B20" s="51"/>
      <c r="C20" s="52"/>
      <c r="D20" s="53"/>
      <c r="E20" s="54" t="s">
        <v>19</v>
      </c>
      <c r="F20" s="55">
        <v>42429</v>
      </c>
    </row>
    <row r="21" spans="1:6" x14ac:dyDescent="0.2">
      <c r="A21" s="56" t="s">
        <v>20</v>
      </c>
      <c r="B21" s="57"/>
      <c r="C21" s="57"/>
      <c r="D21" s="58">
        <v>1</v>
      </c>
      <c r="E21" s="59">
        <f>E22+E25+E32+E33+E28</f>
        <v>1159140</v>
      </c>
      <c r="F21" s="60">
        <f>+F22+F25+F33+F28</f>
        <v>100.00000000000001</v>
      </c>
    </row>
    <row r="22" spans="1:6" x14ac:dyDescent="0.2">
      <c r="A22" s="61" t="s">
        <v>21</v>
      </c>
      <c r="B22" s="62"/>
      <c r="C22" s="62"/>
      <c r="D22" s="63">
        <v>3</v>
      </c>
      <c r="E22" s="64">
        <f>E23+E24</f>
        <v>77760</v>
      </c>
      <c r="F22" s="65">
        <f>E22/E21*100</f>
        <v>6.7084217609607117</v>
      </c>
    </row>
    <row r="23" spans="1:6" x14ac:dyDescent="0.2">
      <c r="A23" s="66" t="s">
        <v>22</v>
      </c>
      <c r="B23" s="67"/>
      <c r="C23" s="67"/>
      <c r="D23" s="63">
        <v>4</v>
      </c>
      <c r="E23" s="64">
        <v>77760</v>
      </c>
      <c r="F23" s="65">
        <f>E23/E21*100</f>
        <v>6.7084217609607117</v>
      </c>
    </row>
    <row r="24" spans="1:6" x14ac:dyDescent="0.2">
      <c r="A24" s="66" t="s">
        <v>23</v>
      </c>
      <c r="B24" s="67"/>
      <c r="C24" s="67"/>
      <c r="D24" s="63">
        <v>5</v>
      </c>
      <c r="E24" s="64">
        <v>0</v>
      </c>
      <c r="F24" s="65">
        <f>E24/E22*100</f>
        <v>0</v>
      </c>
    </row>
    <row r="25" spans="1:6" x14ac:dyDescent="0.2">
      <c r="A25" s="61" t="s">
        <v>24</v>
      </c>
      <c r="B25" s="67"/>
      <c r="C25" s="67"/>
      <c r="D25" s="63">
        <v>9</v>
      </c>
      <c r="E25" s="64">
        <f>E26+E27</f>
        <v>1027492</v>
      </c>
      <c r="F25" s="65">
        <f>E25/E21*100</f>
        <v>88.642614352019606</v>
      </c>
    </row>
    <row r="26" spans="1:6" x14ac:dyDescent="0.2">
      <c r="A26" s="66" t="s">
        <v>25</v>
      </c>
      <c r="B26" s="67"/>
      <c r="C26" s="67"/>
      <c r="D26" s="63">
        <v>10</v>
      </c>
      <c r="E26" s="64">
        <v>468275</v>
      </c>
      <c r="F26" s="65">
        <f>E26/$E$21*100</f>
        <v>40.398485083769003</v>
      </c>
    </row>
    <row r="27" spans="1:6" x14ac:dyDescent="0.2">
      <c r="A27" s="66" t="s">
        <v>26</v>
      </c>
      <c r="B27" s="67"/>
      <c r="C27" s="67"/>
      <c r="D27" s="63">
        <v>11</v>
      </c>
      <c r="E27" s="64">
        <v>559217</v>
      </c>
      <c r="F27" s="65">
        <f>E27/$E$21*100</f>
        <v>48.244129268250603</v>
      </c>
    </row>
    <row r="28" spans="1:6" x14ac:dyDescent="0.2">
      <c r="A28" s="61" t="s">
        <v>27</v>
      </c>
      <c r="B28" s="67"/>
      <c r="C28" s="67"/>
      <c r="D28" s="63">
        <v>12</v>
      </c>
      <c r="E28" s="64">
        <f>E29+E30+E31</f>
        <v>53488</v>
      </c>
      <c r="F28" s="65">
        <f t="shared" ref="F28:F32" si="0">E28/$E$21*100</f>
        <v>4.6144555446279139</v>
      </c>
    </row>
    <row r="29" spans="1:6" x14ac:dyDescent="0.2">
      <c r="A29" s="66" t="s">
        <v>28</v>
      </c>
      <c r="B29" s="67"/>
      <c r="C29" s="67"/>
      <c r="D29" s="63">
        <v>13</v>
      </c>
      <c r="E29" s="64">
        <v>0</v>
      </c>
      <c r="F29" s="65">
        <f>E29/$E$21*100</f>
        <v>0</v>
      </c>
    </row>
    <row r="30" spans="1:6" x14ac:dyDescent="0.2">
      <c r="A30" s="66" t="s">
        <v>29</v>
      </c>
      <c r="B30" s="67"/>
      <c r="C30" s="67"/>
      <c r="D30" s="63">
        <v>14</v>
      </c>
      <c r="E30" s="64">
        <v>53488</v>
      </c>
      <c r="F30" s="65">
        <f t="shared" si="0"/>
        <v>4.6144555446279139</v>
      </c>
    </row>
    <row r="31" spans="1:6" x14ac:dyDescent="0.2">
      <c r="A31" s="66" t="s">
        <v>30</v>
      </c>
      <c r="B31" s="67"/>
      <c r="C31" s="67"/>
      <c r="D31" s="63">
        <v>15</v>
      </c>
      <c r="E31" s="64">
        <v>0</v>
      </c>
      <c r="F31" s="65">
        <f t="shared" si="0"/>
        <v>0</v>
      </c>
    </row>
    <row r="32" spans="1:6" hidden="1" x14ac:dyDescent="0.2">
      <c r="A32" s="68" t="s">
        <v>31</v>
      </c>
      <c r="B32" s="69"/>
      <c r="C32" s="69"/>
      <c r="D32" s="70">
        <v>24</v>
      </c>
      <c r="E32" s="71">
        <v>0</v>
      </c>
      <c r="F32" s="72">
        <f t="shared" si="0"/>
        <v>0</v>
      </c>
    </row>
    <row r="33" spans="1:6" ht="12.75" customHeight="1" thickBot="1" x14ac:dyDescent="0.25">
      <c r="A33" s="73" t="s">
        <v>32</v>
      </c>
      <c r="B33" s="74"/>
      <c r="C33" s="74"/>
      <c r="D33" s="75">
        <v>24</v>
      </c>
      <c r="E33" s="76">
        <v>400</v>
      </c>
      <c r="F33" s="77">
        <f>E33/$E$21*100</f>
        <v>3.4508342391773215E-2</v>
      </c>
    </row>
    <row r="34" spans="1:6" x14ac:dyDescent="0.2">
      <c r="A34" s="78"/>
      <c r="B34" s="79"/>
      <c r="C34" s="79"/>
      <c r="D34" s="80"/>
      <c r="E34" s="81"/>
      <c r="F34" s="82"/>
    </row>
    <row r="35" spans="1:6" x14ac:dyDescent="0.2">
      <c r="A35" s="78"/>
      <c r="B35" s="79"/>
      <c r="C35" s="79"/>
      <c r="D35" s="80"/>
      <c r="E35" s="81"/>
      <c r="F35" s="82"/>
    </row>
    <row r="36" spans="1:6" ht="15.75" x14ac:dyDescent="0.2">
      <c r="A36" s="83" t="s">
        <v>33</v>
      </c>
      <c r="B36" s="84"/>
      <c r="C36" s="84"/>
      <c r="D36" s="84"/>
      <c r="E36" s="84"/>
      <c r="F36" s="84"/>
    </row>
    <row r="37" spans="1:6" ht="13.5" thickBot="1" x14ac:dyDescent="0.25">
      <c r="B37" s="85"/>
      <c r="C37" s="85"/>
      <c r="D37" s="86"/>
      <c r="E37" s="87"/>
      <c r="F37" s="88"/>
    </row>
    <row r="38" spans="1:6" ht="21" customHeight="1" x14ac:dyDescent="0.2">
      <c r="A38" s="146" t="s">
        <v>34</v>
      </c>
      <c r="B38" s="149" t="s">
        <v>16</v>
      </c>
      <c r="C38" s="151" t="s">
        <v>35</v>
      </c>
      <c r="D38" s="152"/>
      <c r="E38" s="151" t="s">
        <v>36</v>
      </c>
      <c r="F38" s="152"/>
    </row>
    <row r="39" spans="1:6" ht="19.5" customHeight="1" x14ac:dyDescent="0.2">
      <c r="A39" s="147"/>
      <c r="B39" s="150"/>
      <c r="C39" s="89" t="s">
        <v>37</v>
      </c>
      <c r="D39" s="90" t="s">
        <v>38</v>
      </c>
      <c r="E39" s="89" t="s">
        <v>37</v>
      </c>
      <c r="F39" s="90" t="s">
        <v>38</v>
      </c>
    </row>
    <row r="40" spans="1:6" ht="15" customHeight="1" thickBot="1" x14ac:dyDescent="0.25">
      <c r="A40" s="148"/>
      <c r="B40" s="137"/>
      <c r="C40" s="153" t="s">
        <v>46</v>
      </c>
      <c r="D40" s="153"/>
      <c r="E40" s="153"/>
      <c r="F40" s="154"/>
    </row>
    <row r="41" spans="1:6" ht="12.75" customHeight="1" x14ac:dyDescent="0.2">
      <c r="A41" s="91" t="s">
        <v>39</v>
      </c>
      <c r="B41" s="92">
        <v>1</v>
      </c>
      <c r="C41" s="93">
        <v>20450534</v>
      </c>
      <c r="D41" s="94">
        <v>19041065</v>
      </c>
      <c r="E41" s="93">
        <v>20593883.899999999</v>
      </c>
      <c r="F41" s="95">
        <v>19140749.390000001</v>
      </c>
    </row>
    <row r="42" spans="1:6" ht="12.75" customHeight="1" thickBot="1" x14ac:dyDescent="0.25">
      <c r="A42" s="96" t="s">
        <v>40</v>
      </c>
      <c r="B42" s="97">
        <v>2</v>
      </c>
      <c r="C42" s="98">
        <v>0</v>
      </c>
      <c r="D42" s="99">
        <v>0</v>
      </c>
      <c r="E42" s="100">
        <v>0</v>
      </c>
      <c r="F42" s="101">
        <v>0</v>
      </c>
    </row>
    <row r="43" spans="1:6" x14ac:dyDescent="0.2">
      <c r="A43" s="78"/>
      <c r="B43" s="85"/>
      <c r="C43" s="85"/>
      <c r="D43" s="86"/>
      <c r="E43" s="87"/>
      <c r="F43" s="88"/>
    </row>
    <row r="44" spans="1:6" x14ac:dyDescent="0.2">
      <c r="A44" s="78"/>
      <c r="B44" s="85"/>
      <c r="C44" s="85"/>
      <c r="D44" s="86"/>
      <c r="E44" s="87"/>
      <c r="F44" s="88"/>
    </row>
    <row r="45" spans="1:6" ht="15.75" x14ac:dyDescent="0.2">
      <c r="A45" s="83" t="s">
        <v>41</v>
      </c>
      <c r="B45" s="85"/>
      <c r="C45" s="85"/>
      <c r="D45" s="86"/>
      <c r="E45" s="87"/>
      <c r="F45" s="88"/>
    </row>
    <row r="46" spans="1:6" ht="13.5" thickBot="1" x14ac:dyDescent="0.25"/>
    <row r="47" spans="1:6" x14ac:dyDescent="0.2">
      <c r="A47" s="134" t="s">
        <v>34</v>
      </c>
      <c r="B47" s="136" t="s">
        <v>16</v>
      </c>
      <c r="C47" s="138" t="s">
        <v>42</v>
      </c>
      <c r="D47" s="139"/>
      <c r="E47" s="102"/>
      <c r="F47" s="102"/>
    </row>
    <row r="48" spans="1:6" ht="13.5" thickBot="1" x14ac:dyDescent="0.25">
      <c r="A48" s="135"/>
      <c r="B48" s="137"/>
      <c r="C48" s="103" t="s">
        <v>43</v>
      </c>
      <c r="D48" s="104">
        <v>42429</v>
      </c>
      <c r="E48" s="34"/>
      <c r="F48" s="102"/>
    </row>
    <row r="49" spans="1:6" x14ac:dyDescent="0.2">
      <c r="A49" s="105" t="str">
        <f>+A41</f>
        <v>CZ0008474376</v>
      </c>
      <c r="B49" s="58">
        <v>1</v>
      </c>
      <c r="C49" s="140">
        <v>1157296304.6400001</v>
      </c>
      <c r="D49" s="141"/>
      <c r="E49" s="106"/>
      <c r="F49" s="106"/>
    </row>
    <row r="50" spans="1:6" ht="13.5" thickBot="1" x14ac:dyDescent="0.25">
      <c r="A50" s="96" t="str">
        <f>+A42</f>
        <v>CZ0008474384</v>
      </c>
      <c r="B50" s="75">
        <v>2</v>
      </c>
      <c r="C50" s="142">
        <v>0</v>
      </c>
      <c r="D50" s="143"/>
      <c r="E50" s="106"/>
      <c r="F50" s="106"/>
    </row>
    <row r="53" spans="1:6" ht="51" x14ac:dyDescent="0.25">
      <c r="A53" s="107" t="s">
        <v>44</v>
      </c>
      <c r="B53" s="108"/>
      <c r="C53" s="108"/>
      <c r="D53" s="109"/>
      <c r="E53" s="109"/>
      <c r="F53" s="110"/>
    </row>
  </sheetData>
  <mergeCells count="13">
    <mergeCell ref="A12:B12"/>
    <mergeCell ref="E12:F12"/>
    <mergeCell ref="A14:B14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M10" sqref="M1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48</v>
      </c>
      <c r="B8" s="115" t="s">
        <v>39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4"/>
      <c r="F9" s="25"/>
    </row>
    <row r="10" spans="1:6" x14ac:dyDescent="0.2">
      <c r="A10" s="8" t="s">
        <v>4</v>
      </c>
      <c r="B10" s="18" t="s">
        <v>5</v>
      </c>
      <c r="C10" s="15"/>
      <c r="D10" s="27"/>
      <c r="E10" s="28" t="s">
        <v>10</v>
      </c>
      <c r="F10" s="26" t="s">
        <v>11</v>
      </c>
    </row>
    <row r="11" spans="1:6" x14ac:dyDescent="0.2">
      <c r="A11" s="23"/>
      <c r="B11" s="23"/>
      <c r="C11" s="15"/>
      <c r="D11" s="15"/>
      <c r="E11" s="24"/>
      <c r="F11" s="25"/>
    </row>
    <row r="12" spans="1:6" ht="12.75" customHeight="1" x14ac:dyDescent="0.2">
      <c r="A12" s="8" t="s">
        <v>8</v>
      </c>
      <c r="B12" s="26" t="s">
        <v>9</v>
      </c>
      <c r="C12" s="113"/>
      <c r="D12" s="15"/>
      <c r="E12" s="145"/>
      <c r="F12" s="145"/>
    </row>
    <row r="13" spans="1:6" ht="10.5" customHeight="1" x14ac:dyDescent="0.2">
      <c r="A13" s="144"/>
      <c r="B13" s="144"/>
      <c r="C13" s="31"/>
      <c r="D13" s="15"/>
      <c r="E13" s="114"/>
      <c r="F13" s="114"/>
    </row>
    <row r="14" spans="1:6" ht="12.75" customHeight="1" x14ac:dyDescent="0.2">
      <c r="A14" s="144"/>
      <c r="B14" s="144"/>
      <c r="C14" s="33"/>
      <c r="D14" s="15"/>
      <c r="E14" s="34"/>
      <c r="F14" s="34"/>
    </row>
    <row r="15" spans="1:6" x14ac:dyDescent="0.2">
      <c r="A15" s="36"/>
      <c r="B15" s="37"/>
      <c r="C15" s="37"/>
      <c r="D15" s="37"/>
      <c r="E15" s="38"/>
      <c r="F15" s="15"/>
    </row>
    <row r="16" spans="1:6" ht="15.75" x14ac:dyDescent="0.2">
      <c r="A16" s="39" t="s">
        <v>14</v>
      </c>
      <c r="B16" s="40"/>
      <c r="C16" s="40"/>
      <c r="D16" s="41"/>
      <c r="E16" s="41"/>
      <c r="F16" s="41"/>
    </row>
    <row r="17" spans="1:6" ht="13.5" thickBot="1" x14ac:dyDescent="0.25">
      <c r="A17" s="42"/>
      <c r="B17" s="42"/>
      <c r="C17" s="42"/>
      <c r="D17" s="43"/>
      <c r="E17" s="43"/>
      <c r="F17" s="43"/>
    </row>
    <row r="18" spans="1:6" ht="38.25" x14ac:dyDescent="0.25">
      <c r="A18" s="44" t="s">
        <v>15</v>
      </c>
      <c r="B18" s="45"/>
      <c r="C18" s="46"/>
      <c r="D18" s="47" t="s">
        <v>16</v>
      </c>
      <c r="E18" s="48" t="s">
        <v>17</v>
      </c>
      <c r="F18" s="49" t="s">
        <v>18</v>
      </c>
    </row>
    <row r="19" spans="1:6" ht="13.5" thickBot="1" x14ac:dyDescent="0.25">
      <c r="A19" s="50"/>
      <c r="B19" s="51"/>
      <c r="C19" s="52"/>
      <c r="D19" s="53"/>
      <c r="E19" s="54" t="s">
        <v>19</v>
      </c>
      <c r="F19" s="55">
        <v>42460</v>
      </c>
    </row>
    <row r="20" spans="1:6" x14ac:dyDescent="0.2">
      <c r="A20" s="56" t="s">
        <v>20</v>
      </c>
      <c r="B20" s="57"/>
      <c r="C20" s="57"/>
      <c r="D20" s="58">
        <v>1</v>
      </c>
      <c r="E20" s="59">
        <f>E21+E24+E31+E32+E27</f>
        <v>1173897</v>
      </c>
      <c r="F20" s="60">
        <f>+F21+F24+F32+F27</f>
        <v>100</v>
      </c>
    </row>
    <row r="21" spans="1:6" x14ac:dyDescent="0.2">
      <c r="A21" s="61" t="s">
        <v>21</v>
      </c>
      <c r="B21" s="62"/>
      <c r="C21" s="62"/>
      <c r="D21" s="63">
        <v>3</v>
      </c>
      <c r="E21" s="64">
        <f>E22+E23</f>
        <v>98747</v>
      </c>
      <c r="F21" s="65">
        <f>E21/E20*100</f>
        <v>8.4118964440662172</v>
      </c>
    </row>
    <row r="22" spans="1:6" x14ac:dyDescent="0.2">
      <c r="A22" s="66" t="s">
        <v>22</v>
      </c>
      <c r="B22" s="67"/>
      <c r="C22" s="67"/>
      <c r="D22" s="63">
        <v>4</v>
      </c>
      <c r="E22" s="64">
        <v>98747</v>
      </c>
      <c r="F22" s="65">
        <f>E22/E20*100</f>
        <v>8.4118964440662172</v>
      </c>
    </row>
    <row r="23" spans="1:6" x14ac:dyDescent="0.2">
      <c r="A23" s="66" t="s">
        <v>23</v>
      </c>
      <c r="B23" s="67"/>
      <c r="C23" s="67"/>
      <c r="D23" s="63">
        <v>5</v>
      </c>
      <c r="E23" s="64">
        <v>0</v>
      </c>
      <c r="F23" s="65">
        <f>E23/E21*100</f>
        <v>0</v>
      </c>
    </row>
    <row r="24" spans="1:6" x14ac:dyDescent="0.2">
      <c r="A24" s="61" t="s">
        <v>24</v>
      </c>
      <c r="B24" s="67"/>
      <c r="C24" s="67"/>
      <c r="D24" s="63">
        <v>9</v>
      </c>
      <c r="E24" s="64">
        <f>E25+E26</f>
        <v>1019331</v>
      </c>
      <c r="F24" s="65">
        <f>E24/E20*100</f>
        <v>86.833086718851831</v>
      </c>
    </row>
    <row r="25" spans="1:6" x14ac:dyDescent="0.2">
      <c r="A25" s="66" t="s">
        <v>25</v>
      </c>
      <c r="B25" s="67"/>
      <c r="C25" s="67"/>
      <c r="D25" s="63">
        <v>10</v>
      </c>
      <c r="E25" s="64">
        <v>467090</v>
      </c>
      <c r="F25" s="65">
        <f>E25/$E$20*100</f>
        <v>39.789691940604669</v>
      </c>
    </row>
    <row r="26" spans="1:6" x14ac:dyDescent="0.2">
      <c r="A26" s="66" t="s">
        <v>26</v>
      </c>
      <c r="B26" s="67"/>
      <c r="C26" s="67"/>
      <c r="D26" s="63">
        <v>11</v>
      </c>
      <c r="E26" s="64">
        <v>552241</v>
      </c>
      <c r="F26" s="65">
        <f>E26/$E$20*100</f>
        <v>47.043394778247155</v>
      </c>
    </row>
    <row r="27" spans="1:6" x14ac:dyDescent="0.2">
      <c r="A27" s="61" t="s">
        <v>27</v>
      </c>
      <c r="B27" s="67"/>
      <c r="C27" s="67"/>
      <c r="D27" s="63">
        <v>12</v>
      </c>
      <c r="E27" s="64">
        <f>E28+E29+E30</f>
        <v>53808</v>
      </c>
      <c r="F27" s="65">
        <f t="shared" ref="F27:F31" si="0">E27/$E$20*100</f>
        <v>4.5837070884413196</v>
      </c>
    </row>
    <row r="28" spans="1:6" x14ac:dyDescent="0.2">
      <c r="A28" s="66" t="s">
        <v>28</v>
      </c>
      <c r="B28" s="67"/>
      <c r="C28" s="67"/>
      <c r="D28" s="63">
        <v>13</v>
      </c>
      <c r="E28" s="64">
        <v>0</v>
      </c>
      <c r="F28" s="65">
        <f>E28/$E$20*100</f>
        <v>0</v>
      </c>
    </row>
    <row r="29" spans="1:6" x14ac:dyDescent="0.2">
      <c r="A29" s="66" t="s">
        <v>29</v>
      </c>
      <c r="B29" s="67"/>
      <c r="C29" s="67"/>
      <c r="D29" s="63">
        <v>14</v>
      </c>
      <c r="E29" s="64">
        <v>53808</v>
      </c>
      <c r="F29" s="65">
        <f t="shared" si="0"/>
        <v>4.5837070884413196</v>
      </c>
    </row>
    <row r="30" spans="1:6" x14ac:dyDescent="0.2">
      <c r="A30" s="66" t="s">
        <v>30</v>
      </c>
      <c r="B30" s="67"/>
      <c r="C30" s="67"/>
      <c r="D30" s="63">
        <v>15</v>
      </c>
      <c r="E30" s="64">
        <v>0</v>
      </c>
      <c r="F30" s="65">
        <f t="shared" si="0"/>
        <v>0</v>
      </c>
    </row>
    <row r="31" spans="1:6" hidden="1" x14ac:dyDescent="0.2">
      <c r="A31" s="68" t="s">
        <v>31</v>
      </c>
      <c r="B31" s="69"/>
      <c r="C31" s="69"/>
      <c r="D31" s="70">
        <v>24</v>
      </c>
      <c r="E31" s="71">
        <v>0</v>
      </c>
      <c r="F31" s="72">
        <f t="shared" si="0"/>
        <v>0</v>
      </c>
    </row>
    <row r="32" spans="1:6" ht="12.75" customHeight="1" thickBot="1" x14ac:dyDescent="0.25">
      <c r="A32" s="73" t="s">
        <v>32</v>
      </c>
      <c r="B32" s="74"/>
      <c r="C32" s="74"/>
      <c r="D32" s="75">
        <v>24</v>
      </c>
      <c r="E32" s="76">
        <v>2011</v>
      </c>
      <c r="F32" s="77">
        <f>E32/$E$20*100</f>
        <v>0.17130974864063883</v>
      </c>
    </row>
    <row r="33" spans="1:6" x14ac:dyDescent="0.2">
      <c r="A33" s="78"/>
      <c r="B33" s="79"/>
      <c r="C33" s="79"/>
      <c r="D33" s="80"/>
      <c r="E33" s="81"/>
      <c r="F33" s="82"/>
    </row>
    <row r="34" spans="1:6" x14ac:dyDescent="0.2">
      <c r="A34" s="78"/>
      <c r="B34" s="79"/>
      <c r="C34" s="79"/>
      <c r="D34" s="80"/>
      <c r="E34" s="81"/>
      <c r="F34" s="82"/>
    </row>
    <row r="35" spans="1:6" ht="15.75" x14ac:dyDescent="0.2">
      <c r="A35" s="83" t="s">
        <v>33</v>
      </c>
      <c r="B35" s="84"/>
      <c r="C35" s="84"/>
      <c r="D35" s="84"/>
      <c r="E35" s="84"/>
      <c r="F35" s="84"/>
    </row>
    <row r="36" spans="1:6" ht="13.5" thickBot="1" x14ac:dyDescent="0.25">
      <c r="B36" s="85"/>
      <c r="C36" s="85"/>
      <c r="D36" s="86"/>
      <c r="E36" s="87"/>
      <c r="F36" s="88"/>
    </row>
    <row r="37" spans="1:6" ht="21" customHeight="1" x14ac:dyDescent="0.2">
      <c r="A37" s="146" t="s">
        <v>34</v>
      </c>
      <c r="B37" s="149" t="s">
        <v>16</v>
      </c>
      <c r="C37" s="151" t="s">
        <v>35</v>
      </c>
      <c r="D37" s="152"/>
      <c r="E37" s="151" t="s">
        <v>36</v>
      </c>
      <c r="F37" s="152"/>
    </row>
    <row r="38" spans="1:6" ht="19.5" customHeight="1" x14ac:dyDescent="0.2">
      <c r="A38" s="147"/>
      <c r="B38" s="150"/>
      <c r="C38" s="89" t="s">
        <v>37</v>
      </c>
      <c r="D38" s="90" t="s">
        <v>38</v>
      </c>
      <c r="E38" s="89" t="s">
        <v>37</v>
      </c>
      <c r="F38" s="90" t="s">
        <v>38</v>
      </c>
    </row>
    <row r="39" spans="1:6" ht="15" customHeight="1" thickBot="1" x14ac:dyDescent="0.25">
      <c r="A39" s="148"/>
      <c r="B39" s="137"/>
      <c r="C39" s="153" t="s">
        <v>47</v>
      </c>
      <c r="D39" s="153"/>
      <c r="E39" s="153"/>
      <c r="F39" s="154"/>
    </row>
    <row r="40" spans="1:6" ht="15" customHeight="1" x14ac:dyDescent="0.2">
      <c r="A40" s="91" t="s">
        <v>39</v>
      </c>
      <c r="B40" s="92">
        <v>1</v>
      </c>
      <c r="C40" s="93">
        <v>14719194</v>
      </c>
      <c r="D40" s="94">
        <v>19017137</v>
      </c>
      <c r="E40" s="93">
        <v>14890528.27</v>
      </c>
      <c r="F40" s="95">
        <v>19237580.760000002</v>
      </c>
    </row>
    <row r="41" spans="1:6" x14ac:dyDescent="0.2">
      <c r="A41" s="78"/>
      <c r="B41" s="85"/>
      <c r="C41" s="85"/>
      <c r="D41" s="86"/>
      <c r="E41" s="87"/>
      <c r="F41" s="88"/>
    </row>
    <row r="42" spans="1:6" x14ac:dyDescent="0.2">
      <c r="A42" s="78"/>
      <c r="B42" s="85"/>
      <c r="C42" s="85"/>
      <c r="D42" s="86"/>
      <c r="E42" s="87"/>
      <c r="F42" s="88"/>
    </row>
    <row r="43" spans="1:6" ht="15.75" x14ac:dyDescent="0.2">
      <c r="A43" s="83" t="s">
        <v>41</v>
      </c>
      <c r="B43" s="85"/>
      <c r="C43" s="85"/>
      <c r="D43" s="86"/>
      <c r="E43" s="87"/>
      <c r="F43" s="88"/>
    </row>
    <row r="44" spans="1:6" ht="13.5" thickBot="1" x14ac:dyDescent="0.25"/>
    <row r="45" spans="1:6" x14ac:dyDescent="0.2">
      <c r="A45" s="134" t="s">
        <v>34</v>
      </c>
      <c r="B45" s="136" t="s">
        <v>16</v>
      </c>
      <c r="C45" s="138" t="s">
        <v>42</v>
      </c>
      <c r="D45" s="139"/>
      <c r="E45" s="102"/>
      <c r="F45" s="102"/>
    </row>
    <row r="46" spans="1:6" ht="13.5" thickBot="1" x14ac:dyDescent="0.25">
      <c r="A46" s="135"/>
      <c r="B46" s="137"/>
      <c r="C46" s="103" t="s">
        <v>43</v>
      </c>
      <c r="D46" s="104">
        <v>42460</v>
      </c>
      <c r="E46" s="34"/>
      <c r="F46" s="102"/>
    </row>
    <row r="47" spans="1:6" ht="15" customHeight="1" x14ac:dyDescent="0.2">
      <c r="A47" s="105" t="str">
        <f>+A40</f>
        <v>CZ0008474376</v>
      </c>
      <c r="B47" s="58">
        <v>1</v>
      </c>
      <c r="C47" s="140">
        <v>1150824654.4200001</v>
      </c>
      <c r="D47" s="141"/>
      <c r="E47" s="106"/>
      <c r="F47" s="106"/>
    </row>
    <row r="50" spans="1:6" ht="51" x14ac:dyDescent="0.25">
      <c r="A50" s="107" t="s">
        <v>44</v>
      </c>
      <c r="B50" s="108"/>
      <c r="C50" s="108"/>
      <c r="D50" s="109"/>
      <c r="E50" s="109"/>
      <c r="F50" s="110"/>
    </row>
  </sheetData>
  <mergeCells count="12">
    <mergeCell ref="A45:A46"/>
    <mergeCell ref="B45:B46"/>
    <mergeCell ref="C45:D45"/>
    <mergeCell ref="C47:D47"/>
    <mergeCell ref="A13:B13"/>
    <mergeCell ref="E12:F12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C47" sqref="C47:D4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48</v>
      </c>
      <c r="B8" s="115" t="s">
        <v>39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4"/>
      <c r="F9" s="25"/>
    </row>
    <row r="10" spans="1:6" x14ac:dyDescent="0.2">
      <c r="A10" s="8" t="s">
        <v>4</v>
      </c>
      <c r="B10" s="18" t="s">
        <v>5</v>
      </c>
      <c r="C10" s="15"/>
      <c r="D10" s="27"/>
      <c r="E10" s="28" t="s">
        <v>10</v>
      </c>
      <c r="F10" s="26" t="s">
        <v>11</v>
      </c>
    </row>
    <row r="11" spans="1:6" x14ac:dyDescent="0.2">
      <c r="A11" s="23"/>
      <c r="B11" s="23"/>
      <c r="C11" s="15"/>
      <c r="D11" s="15"/>
      <c r="E11" s="24"/>
      <c r="F11" s="25"/>
    </row>
    <row r="12" spans="1:6" ht="12.75" customHeight="1" x14ac:dyDescent="0.2">
      <c r="A12" s="8" t="s">
        <v>8</v>
      </c>
      <c r="B12" s="26" t="s">
        <v>9</v>
      </c>
      <c r="C12" s="116"/>
      <c r="D12" s="15"/>
      <c r="E12" s="145"/>
      <c r="F12" s="145"/>
    </row>
    <row r="13" spans="1:6" ht="10.5" customHeight="1" x14ac:dyDescent="0.2">
      <c r="A13" s="144"/>
      <c r="B13" s="144"/>
      <c r="C13" s="31"/>
      <c r="D13" s="15"/>
      <c r="E13" s="117"/>
      <c r="F13" s="117"/>
    </row>
    <row r="14" spans="1:6" ht="12.75" customHeight="1" x14ac:dyDescent="0.2">
      <c r="A14" s="144"/>
      <c r="B14" s="144"/>
      <c r="C14" s="33"/>
      <c r="D14" s="15"/>
      <c r="E14" s="34"/>
      <c r="F14" s="34"/>
    </row>
    <row r="15" spans="1:6" x14ac:dyDescent="0.2">
      <c r="A15" s="36"/>
      <c r="B15" s="37"/>
      <c r="C15" s="37"/>
      <c r="D15" s="37"/>
      <c r="E15" s="38"/>
      <c r="F15" s="15"/>
    </row>
    <row r="16" spans="1:6" ht="15.75" x14ac:dyDescent="0.2">
      <c r="A16" s="39" t="s">
        <v>14</v>
      </c>
      <c r="B16" s="40"/>
      <c r="C16" s="40"/>
      <c r="D16" s="41"/>
      <c r="E16" s="41"/>
      <c r="F16" s="41"/>
    </row>
    <row r="17" spans="1:6" ht="13.5" thickBot="1" x14ac:dyDescent="0.25">
      <c r="A17" s="42"/>
      <c r="B17" s="42"/>
      <c r="C17" s="42"/>
      <c r="D17" s="43"/>
      <c r="E17" s="43"/>
      <c r="F17" s="43"/>
    </row>
    <row r="18" spans="1:6" ht="38.25" x14ac:dyDescent="0.25">
      <c r="A18" s="44" t="s">
        <v>15</v>
      </c>
      <c r="B18" s="45"/>
      <c r="C18" s="46"/>
      <c r="D18" s="47" t="s">
        <v>16</v>
      </c>
      <c r="E18" s="48" t="s">
        <v>17</v>
      </c>
      <c r="F18" s="49" t="s">
        <v>18</v>
      </c>
    </row>
    <row r="19" spans="1:6" ht="13.5" thickBot="1" x14ac:dyDescent="0.25">
      <c r="A19" s="50"/>
      <c r="B19" s="51"/>
      <c r="C19" s="52"/>
      <c r="D19" s="53"/>
      <c r="E19" s="54" t="s">
        <v>19</v>
      </c>
      <c r="F19" s="55">
        <v>42490</v>
      </c>
    </row>
    <row r="20" spans="1:6" x14ac:dyDescent="0.2">
      <c r="A20" s="56" t="s">
        <v>20</v>
      </c>
      <c r="B20" s="57"/>
      <c r="C20" s="57"/>
      <c r="D20" s="58">
        <v>1</v>
      </c>
      <c r="E20" s="59">
        <f>E21+E24+E31+E32+E27</f>
        <v>1147567</v>
      </c>
      <c r="F20" s="60">
        <f>+F21+F24+F32+F27</f>
        <v>100</v>
      </c>
    </row>
    <row r="21" spans="1:6" x14ac:dyDescent="0.2">
      <c r="A21" s="61" t="s">
        <v>21</v>
      </c>
      <c r="B21" s="62"/>
      <c r="C21" s="62"/>
      <c r="D21" s="63">
        <v>3</v>
      </c>
      <c r="E21" s="64">
        <f>E22+E23</f>
        <v>73721</v>
      </c>
      <c r="F21" s="65">
        <f>E21/E20*100</f>
        <v>6.4241129276111986</v>
      </c>
    </row>
    <row r="22" spans="1:6" x14ac:dyDescent="0.2">
      <c r="A22" s="66" t="s">
        <v>22</v>
      </c>
      <c r="B22" s="67"/>
      <c r="C22" s="67"/>
      <c r="D22" s="63">
        <v>4</v>
      </c>
      <c r="E22" s="64">
        <v>73721</v>
      </c>
      <c r="F22" s="65">
        <f>E22/E20*100</f>
        <v>6.4241129276111986</v>
      </c>
    </row>
    <row r="23" spans="1:6" x14ac:dyDescent="0.2">
      <c r="A23" s="66" t="s">
        <v>23</v>
      </c>
      <c r="B23" s="67"/>
      <c r="C23" s="67"/>
      <c r="D23" s="63">
        <v>5</v>
      </c>
      <c r="E23" s="64">
        <v>0</v>
      </c>
      <c r="F23" s="65">
        <f>E23/E21*100</f>
        <v>0</v>
      </c>
    </row>
    <row r="24" spans="1:6" x14ac:dyDescent="0.2">
      <c r="A24" s="61" t="s">
        <v>24</v>
      </c>
      <c r="B24" s="67"/>
      <c r="C24" s="67"/>
      <c r="D24" s="63">
        <v>9</v>
      </c>
      <c r="E24" s="64">
        <f>E25+E26</f>
        <v>1019679</v>
      </c>
      <c r="F24" s="65">
        <f>E24/E20*100</f>
        <v>88.855726942304898</v>
      </c>
    </row>
    <row r="25" spans="1:6" x14ac:dyDescent="0.2">
      <c r="A25" s="66" t="s">
        <v>25</v>
      </c>
      <c r="B25" s="67"/>
      <c r="C25" s="67"/>
      <c r="D25" s="63">
        <v>10</v>
      </c>
      <c r="E25" s="64">
        <v>469907</v>
      </c>
      <c r="F25" s="65">
        <f>E25/$E$20*100</f>
        <v>40.9481102192726</v>
      </c>
    </row>
    <row r="26" spans="1:6" x14ac:dyDescent="0.2">
      <c r="A26" s="66" t="s">
        <v>26</v>
      </c>
      <c r="B26" s="67"/>
      <c r="C26" s="67"/>
      <c r="D26" s="63">
        <v>11</v>
      </c>
      <c r="E26" s="64">
        <v>549772</v>
      </c>
      <c r="F26" s="65">
        <f>E26/$E$20*100</f>
        <v>47.907616723032291</v>
      </c>
    </row>
    <row r="27" spans="1:6" x14ac:dyDescent="0.2">
      <c r="A27" s="61" t="s">
        <v>27</v>
      </c>
      <c r="B27" s="67"/>
      <c r="C27" s="67"/>
      <c r="D27" s="63">
        <v>12</v>
      </c>
      <c r="E27" s="64">
        <f>E28+E29+E30</f>
        <v>53920</v>
      </c>
      <c r="F27" s="65">
        <f t="shared" ref="F27:F31" si="0">E27/$E$20*100</f>
        <v>4.698636332344865</v>
      </c>
    </row>
    <row r="28" spans="1:6" x14ac:dyDescent="0.2">
      <c r="A28" s="66" t="s">
        <v>28</v>
      </c>
      <c r="B28" s="67"/>
      <c r="C28" s="67"/>
      <c r="D28" s="63">
        <v>13</v>
      </c>
      <c r="E28" s="64">
        <v>0</v>
      </c>
      <c r="F28" s="65">
        <f>E28/$E$20*100</f>
        <v>0</v>
      </c>
    </row>
    <row r="29" spans="1:6" x14ac:dyDescent="0.2">
      <c r="A29" s="66" t="s">
        <v>29</v>
      </c>
      <c r="B29" s="67"/>
      <c r="C29" s="67"/>
      <c r="D29" s="63">
        <v>14</v>
      </c>
      <c r="E29" s="64">
        <v>53920</v>
      </c>
      <c r="F29" s="65">
        <f t="shared" si="0"/>
        <v>4.698636332344865</v>
      </c>
    </row>
    <row r="30" spans="1:6" x14ac:dyDescent="0.2">
      <c r="A30" s="66" t="s">
        <v>30</v>
      </c>
      <c r="B30" s="67"/>
      <c r="C30" s="67"/>
      <c r="D30" s="63">
        <v>15</v>
      </c>
      <c r="E30" s="64">
        <v>0</v>
      </c>
      <c r="F30" s="65">
        <f t="shared" si="0"/>
        <v>0</v>
      </c>
    </row>
    <row r="31" spans="1:6" hidden="1" x14ac:dyDescent="0.2">
      <c r="A31" s="68" t="s">
        <v>31</v>
      </c>
      <c r="B31" s="69"/>
      <c r="C31" s="69"/>
      <c r="D31" s="70">
        <v>24</v>
      </c>
      <c r="E31" s="71">
        <v>0</v>
      </c>
      <c r="F31" s="72">
        <f t="shared" si="0"/>
        <v>0</v>
      </c>
    </row>
    <row r="32" spans="1:6" ht="12.75" customHeight="1" thickBot="1" x14ac:dyDescent="0.25">
      <c r="A32" s="73" t="s">
        <v>32</v>
      </c>
      <c r="B32" s="74"/>
      <c r="C32" s="74"/>
      <c r="D32" s="75">
        <v>24</v>
      </c>
      <c r="E32" s="76">
        <v>247</v>
      </c>
      <c r="F32" s="77">
        <f>E32/$E$20*100</f>
        <v>2.1523797739042689E-2</v>
      </c>
    </row>
    <row r="33" spans="1:6" x14ac:dyDescent="0.2">
      <c r="A33" s="78"/>
      <c r="B33" s="79"/>
      <c r="C33" s="79"/>
      <c r="D33" s="80"/>
      <c r="E33" s="81"/>
      <c r="F33" s="82"/>
    </row>
    <row r="34" spans="1:6" x14ac:dyDescent="0.2">
      <c r="A34" s="78"/>
      <c r="B34" s="79"/>
      <c r="C34" s="79"/>
      <c r="D34" s="80"/>
      <c r="E34" s="81"/>
      <c r="F34" s="82"/>
    </row>
    <row r="35" spans="1:6" ht="15.75" x14ac:dyDescent="0.2">
      <c r="A35" s="83" t="s">
        <v>33</v>
      </c>
      <c r="B35" s="84"/>
      <c r="C35" s="84"/>
      <c r="D35" s="84"/>
      <c r="E35" s="84"/>
      <c r="F35" s="84"/>
    </row>
    <row r="36" spans="1:6" ht="13.5" thickBot="1" x14ac:dyDescent="0.25">
      <c r="B36" s="85"/>
      <c r="C36" s="85"/>
      <c r="D36" s="86"/>
      <c r="E36" s="87"/>
      <c r="F36" s="88"/>
    </row>
    <row r="37" spans="1:6" ht="21" customHeight="1" x14ac:dyDescent="0.2">
      <c r="A37" s="146" t="s">
        <v>34</v>
      </c>
      <c r="B37" s="149" t="s">
        <v>16</v>
      </c>
      <c r="C37" s="151" t="s">
        <v>35</v>
      </c>
      <c r="D37" s="152"/>
      <c r="E37" s="151" t="s">
        <v>36</v>
      </c>
      <c r="F37" s="152"/>
    </row>
    <row r="38" spans="1:6" ht="19.5" customHeight="1" x14ac:dyDescent="0.2">
      <c r="A38" s="147"/>
      <c r="B38" s="150"/>
      <c r="C38" s="89" t="s">
        <v>37</v>
      </c>
      <c r="D38" s="90" t="s">
        <v>38</v>
      </c>
      <c r="E38" s="89" t="s">
        <v>37</v>
      </c>
      <c r="F38" s="90" t="s">
        <v>38</v>
      </c>
    </row>
    <row r="39" spans="1:6" ht="15" customHeight="1" thickBot="1" x14ac:dyDescent="0.25">
      <c r="A39" s="148"/>
      <c r="B39" s="137"/>
      <c r="C39" s="153" t="s">
        <v>49</v>
      </c>
      <c r="D39" s="153"/>
      <c r="E39" s="153"/>
      <c r="F39" s="154"/>
    </row>
    <row r="40" spans="1:6" ht="15" customHeight="1" x14ac:dyDescent="0.2">
      <c r="A40" s="91" t="s">
        <v>39</v>
      </c>
      <c r="B40" s="92">
        <v>1</v>
      </c>
      <c r="C40" s="93">
        <v>15270568</v>
      </c>
      <c r="D40" s="94">
        <v>16483916</v>
      </c>
      <c r="E40" s="93">
        <v>15440537.67</v>
      </c>
      <c r="F40" s="95">
        <v>16666975.050000001</v>
      </c>
    </row>
    <row r="41" spans="1:6" x14ac:dyDescent="0.2">
      <c r="A41" s="78"/>
      <c r="B41" s="85"/>
      <c r="C41" s="85"/>
      <c r="D41" s="86"/>
      <c r="E41" s="87"/>
      <c r="F41" s="88"/>
    </row>
    <row r="42" spans="1:6" x14ac:dyDescent="0.2">
      <c r="A42" s="78"/>
      <c r="B42" s="85"/>
      <c r="C42" s="85"/>
      <c r="D42" s="86"/>
      <c r="E42" s="87"/>
      <c r="F42" s="88"/>
    </row>
    <row r="43" spans="1:6" ht="15.75" x14ac:dyDescent="0.2">
      <c r="A43" s="83" t="s">
        <v>41</v>
      </c>
      <c r="B43" s="85"/>
      <c r="C43" s="85"/>
      <c r="D43" s="86"/>
      <c r="E43" s="87"/>
      <c r="F43" s="88"/>
    </row>
    <row r="44" spans="1:6" ht="13.5" thickBot="1" x14ac:dyDescent="0.25"/>
    <row r="45" spans="1:6" x14ac:dyDescent="0.2">
      <c r="A45" s="134" t="s">
        <v>34</v>
      </c>
      <c r="B45" s="136" t="s">
        <v>16</v>
      </c>
      <c r="C45" s="138" t="s">
        <v>42</v>
      </c>
      <c r="D45" s="139"/>
      <c r="E45" s="102"/>
      <c r="F45" s="102"/>
    </row>
    <row r="46" spans="1:6" ht="13.5" thickBot="1" x14ac:dyDescent="0.25">
      <c r="A46" s="135"/>
      <c r="B46" s="137"/>
      <c r="C46" s="103" t="s">
        <v>43</v>
      </c>
      <c r="D46" s="104">
        <v>42489</v>
      </c>
      <c r="E46" s="34"/>
      <c r="F46" s="102"/>
    </row>
    <row r="47" spans="1:6" ht="15" customHeight="1" x14ac:dyDescent="0.2">
      <c r="A47" s="105" t="str">
        <f>+A40</f>
        <v>CZ0008474376</v>
      </c>
      <c r="B47" s="58">
        <v>1</v>
      </c>
      <c r="C47" s="140">
        <v>1147902730.0999999</v>
      </c>
      <c r="D47" s="141"/>
      <c r="E47" s="106"/>
      <c r="F47" s="106"/>
    </row>
    <row r="50" spans="1:6" ht="51" x14ac:dyDescent="0.25">
      <c r="A50" s="107" t="s">
        <v>44</v>
      </c>
      <c r="B50" s="108"/>
      <c r="C50" s="108"/>
      <c r="D50" s="109"/>
      <c r="E50" s="109"/>
      <c r="F50" s="110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D48" sqref="D4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48</v>
      </c>
      <c r="B8" s="115" t="s">
        <v>39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4"/>
      <c r="F9" s="25"/>
    </row>
    <row r="10" spans="1:6" x14ac:dyDescent="0.2">
      <c r="A10" s="8" t="s">
        <v>4</v>
      </c>
      <c r="B10" s="18" t="s">
        <v>5</v>
      </c>
      <c r="C10" s="15"/>
      <c r="D10" s="27"/>
      <c r="E10" s="28" t="s">
        <v>10</v>
      </c>
      <c r="F10" s="26" t="s">
        <v>11</v>
      </c>
    </row>
    <row r="11" spans="1:6" x14ac:dyDescent="0.2">
      <c r="A11" s="23"/>
      <c r="B11" s="23"/>
      <c r="C11" s="15"/>
      <c r="D11" s="15"/>
      <c r="E11" s="24"/>
      <c r="F11" s="25"/>
    </row>
    <row r="12" spans="1:6" ht="12.75" customHeight="1" x14ac:dyDescent="0.2">
      <c r="A12" s="8" t="s">
        <v>8</v>
      </c>
      <c r="B12" s="26" t="s">
        <v>9</v>
      </c>
      <c r="C12" s="118"/>
      <c r="D12" s="15"/>
      <c r="E12" s="145"/>
      <c r="F12" s="145"/>
    </row>
    <row r="13" spans="1:6" ht="10.5" customHeight="1" x14ac:dyDescent="0.2">
      <c r="A13" s="144"/>
      <c r="B13" s="144"/>
      <c r="C13" s="31"/>
      <c r="D13" s="15"/>
      <c r="E13" s="119"/>
      <c r="F13" s="119"/>
    </row>
    <row r="14" spans="1:6" ht="12.75" customHeight="1" x14ac:dyDescent="0.2">
      <c r="A14" s="144"/>
      <c r="B14" s="144"/>
      <c r="C14" s="33"/>
      <c r="D14" s="15"/>
      <c r="E14" s="34"/>
      <c r="F14" s="34"/>
    </row>
    <row r="15" spans="1:6" x14ac:dyDescent="0.2">
      <c r="A15" s="36"/>
      <c r="B15" s="37"/>
      <c r="C15" s="37"/>
      <c r="D15" s="37"/>
      <c r="E15" s="38"/>
      <c r="F15" s="15"/>
    </row>
    <row r="16" spans="1:6" ht="15.75" x14ac:dyDescent="0.2">
      <c r="A16" s="39" t="s">
        <v>14</v>
      </c>
      <c r="B16" s="40"/>
      <c r="C16" s="40"/>
      <c r="D16" s="41"/>
      <c r="E16" s="41"/>
      <c r="F16" s="41"/>
    </row>
    <row r="17" spans="1:6" ht="13.5" thickBot="1" x14ac:dyDescent="0.25">
      <c r="A17" s="42"/>
      <c r="B17" s="42"/>
      <c r="C17" s="42"/>
      <c r="D17" s="43"/>
      <c r="E17" s="43"/>
      <c r="F17" s="43"/>
    </row>
    <row r="18" spans="1:6" ht="38.25" x14ac:dyDescent="0.25">
      <c r="A18" s="44" t="s">
        <v>15</v>
      </c>
      <c r="B18" s="45"/>
      <c r="C18" s="46"/>
      <c r="D18" s="47" t="s">
        <v>16</v>
      </c>
      <c r="E18" s="48" t="s">
        <v>17</v>
      </c>
      <c r="F18" s="49" t="s">
        <v>18</v>
      </c>
    </row>
    <row r="19" spans="1:6" ht="13.5" thickBot="1" x14ac:dyDescent="0.25">
      <c r="A19" s="50"/>
      <c r="B19" s="51"/>
      <c r="C19" s="52"/>
      <c r="D19" s="53"/>
      <c r="E19" s="54" t="s">
        <v>19</v>
      </c>
      <c r="F19" s="55">
        <v>42521</v>
      </c>
    </row>
    <row r="20" spans="1:6" x14ac:dyDescent="0.2">
      <c r="A20" s="56" t="s">
        <v>20</v>
      </c>
      <c r="B20" s="57"/>
      <c r="C20" s="57"/>
      <c r="D20" s="58">
        <v>1</v>
      </c>
      <c r="E20" s="59">
        <f>E21+E24+E31+E32+E27</f>
        <v>1142326</v>
      </c>
      <c r="F20" s="60">
        <f>+F21+F24+F32+F27</f>
        <v>100</v>
      </c>
    </row>
    <row r="21" spans="1:6" x14ac:dyDescent="0.2">
      <c r="A21" s="61" t="s">
        <v>21</v>
      </c>
      <c r="B21" s="62"/>
      <c r="C21" s="62"/>
      <c r="D21" s="63">
        <v>3</v>
      </c>
      <c r="E21" s="64">
        <f>E22+E23</f>
        <v>87828</v>
      </c>
      <c r="F21" s="65">
        <f>E21/E20*100</f>
        <v>7.6885232411763376</v>
      </c>
    </row>
    <row r="22" spans="1:6" x14ac:dyDescent="0.2">
      <c r="A22" s="66" t="s">
        <v>22</v>
      </c>
      <c r="B22" s="67"/>
      <c r="C22" s="67"/>
      <c r="D22" s="63">
        <v>4</v>
      </c>
      <c r="E22" s="64">
        <v>87828</v>
      </c>
      <c r="F22" s="65">
        <f>E22/E20*100</f>
        <v>7.6885232411763376</v>
      </c>
    </row>
    <row r="23" spans="1:6" x14ac:dyDescent="0.2">
      <c r="A23" s="66" t="s">
        <v>23</v>
      </c>
      <c r="B23" s="67"/>
      <c r="C23" s="67"/>
      <c r="D23" s="63">
        <v>5</v>
      </c>
      <c r="E23" s="64">
        <v>0</v>
      </c>
      <c r="F23" s="65">
        <f>E23/E21*100</f>
        <v>0</v>
      </c>
    </row>
    <row r="24" spans="1:6" x14ac:dyDescent="0.2">
      <c r="A24" s="61" t="s">
        <v>24</v>
      </c>
      <c r="B24" s="67"/>
      <c r="C24" s="67"/>
      <c r="D24" s="63">
        <v>9</v>
      </c>
      <c r="E24" s="64">
        <f>E25+E26</f>
        <v>999028</v>
      </c>
      <c r="F24" s="65">
        <f>E24/E20*100</f>
        <v>87.455594987770567</v>
      </c>
    </row>
    <row r="25" spans="1:6" x14ac:dyDescent="0.2">
      <c r="A25" s="66" t="s">
        <v>25</v>
      </c>
      <c r="B25" s="67"/>
      <c r="C25" s="67"/>
      <c r="D25" s="63">
        <v>10</v>
      </c>
      <c r="E25" s="64">
        <v>468994</v>
      </c>
      <c r="F25" s="65">
        <f>E25/$E$20*100</f>
        <v>41.056055801933951</v>
      </c>
    </row>
    <row r="26" spans="1:6" x14ac:dyDescent="0.2">
      <c r="A26" s="66" t="s">
        <v>26</v>
      </c>
      <c r="B26" s="67"/>
      <c r="C26" s="67"/>
      <c r="D26" s="63">
        <v>11</v>
      </c>
      <c r="E26" s="64">
        <v>530034</v>
      </c>
      <c r="F26" s="65">
        <f>E26/$E$20*100</f>
        <v>46.399539185836616</v>
      </c>
    </row>
    <row r="27" spans="1:6" x14ac:dyDescent="0.2">
      <c r="A27" s="61" t="s">
        <v>27</v>
      </c>
      <c r="B27" s="67"/>
      <c r="C27" s="67"/>
      <c r="D27" s="63">
        <v>12</v>
      </c>
      <c r="E27" s="64">
        <f>E28+E29+E30</f>
        <v>54067</v>
      </c>
      <c r="F27" s="65">
        <f t="shared" ref="F27:F31" si="0">E27/$E$20*100</f>
        <v>4.7330621906531061</v>
      </c>
    </row>
    <row r="28" spans="1:6" x14ac:dyDescent="0.2">
      <c r="A28" s="66" t="s">
        <v>28</v>
      </c>
      <c r="B28" s="67"/>
      <c r="C28" s="67"/>
      <c r="D28" s="63">
        <v>13</v>
      </c>
      <c r="E28" s="64">
        <v>0</v>
      </c>
      <c r="F28" s="65">
        <f>E28/$E$20*100</f>
        <v>0</v>
      </c>
    </row>
    <row r="29" spans="1:6" x14ac:dyDescent="0.2">
      <c r="A29" s="66" t="s">
        <v>29</v>
      </c>
      <c r="B29" s="67"/>
      <c r="C29" s="67"/>
      <c r="D29" s="63">
        <v>14</v>
      </c>
      <c r="E29" s="64">
        <v>54067</v>
      </c>
      <c r="F29" s="65">
        <f t="shared" si="0"/>
        <v>4.7330621906531061</v>
      </c>
    </row>
    <row r="30" spans="1:6" x14ac:dyDescent="0.2">
      <c r="A30" s="66" t="s">
        <v>30</v>
      </c>
      <c r="B30" s="67"/>
      <c r="C30" s="67"/>
      <c r="D30" s="63">
        <v>15</v>
      </c>
      <c r="E30" s="64">
        <v>0</v>
      </c>
      <c r="F30" s="65">
        <f t="shared" si="0"/>
        <v>0</v>
      </c>
    </row>
    <row r="31" spans="1:6" hidden="1" x14ac:dyDescent="0.2">
      <c r="A31" s="68" t="s">
        <v>31</v>
      </c>
      <c r="B31" s="69"/>
      <c r="C31" s="69"/>
      <c r="D31" s="70">
        <v>24</v>
      </c>
      <c r="E31" s="71">
        <v>0</v>
      </c>
      <c r="F31" s="72">
        <f t="shared" si="0"/>
        <v>0</v>
      </c>
    </row>
    <row r="32" spans="1:6" ht="12.75" customHeight="1" thickBot="1" x14ac:dyDescent="0.25">
      <c r="A32" s="73" t="s">
        <v>32</v>
      </c>
      <c r="B32" s="74"/>
      <c r="C32" s="74"/>
      <c r="D32" s="75">
        <v>24</v>
      </c>
      <c r="E32" s="76">
        <v>1403</v>
      </c>
      <c r="F32" s="77">
        <f>E32/$E$20*100</f>
        <v>0.1228195803999909</v>
      </c>
    </row>
    <row r="33" spans="1:6" x14ac:dyDescent="0.2">
      <c r="A33" s="78"/>
      <c r="B33" s="79"/>
      <c r="C33" s="79"/>
      <c r="D33" s="80"/>
      <c r="E33" s="81"/>
      <c r="F33" s="82"/>
    </row>
    <row r="34" spans="1:6" x14ac:dyDescent="0.2">
      <c r="A34" s="78"/>
      <c r="B34" s="79"/>
      <c r="C34" s="79"/>
      <c r="D34" s="80"/>
      <c r="E34" s="81"/>
      <c r="F34" s="82"/>
    </row>
    <row r="35" spans="1:6" ht="15.75" x14ac:dyDescent="0.2">
      <c r="A35" s="83" t="s">
        <v>33</v>
      </c>
      <c r="B35" s="84"/>
      <c r="C35" s="84"/>
      <c r="D35" s="84"/>
      <c r="E35" s="84"/>
      <c r="F35" s="84"/>
    </row>
    <row r="36" spans="1:6" ht="13.5" thickBot="1" x14ac:dyDescent="0.25">
      <c r="B36" s="85"/>
      <c r="C36" s="85"/>
      <c r="D36" s="86"/>
      <c r="E36" s="87"/>
      <c r="F36" s="88"/>
    </row>
    <row r="37" spans="1:6" ht="21" customHeight="1" x14ac:dyDescent="0.2">
      <c r="A37" s="146" t="s">
        <v>34</v>
      </c>
      <c r="B37" s="149" t="s">
        <v>16</v>
      </c>
      <c r="C37" s="151" t="s">
        <v>35</v>
      </c>
      <c r="D37" s="152"/>
      <c r="E37" s="151" t="s">
        <v>36</v>
      </c>
      <c r="F37" s="152"/>
    </row>
    <row r="38" spans="1:6" ht="19.5" customHeight="1" x14ac:dyDescent="0.2">
      <c r="A38" s="147"/>
      <c r="B38" s="150"/>
      <c r="C38" s="89" t="s">
        <v>37</v>
      </c>
      <c r="D38" s="90" t="s">
        <v>38</v>
      </c>
      <c r="E38" s="89" t="s">
        <v>37</v>
      </c>
      <c r="F38" s="90" t="s">
        <v>38</v>
      </c>
    </row>
    <row r="39" spans="1:6" ht="15" customHeight="1" thickBot="1" x14ac:dyDescent="0.25">
      <c r="A39" s="148"/>
      <c r="B39" s="137"/>
      <c r="C39" s="153" t="s">
        <v>50</v>
      </c>
      <c r="D39" s="153"/>
      <c r="E39" s="153"/>
      <c r="F39" s="154"/>
    </row>
    <row r="40" spans="1:6" ht="15" customHeight="1" x14ac:dyDescent="0.2">
      <c r="A40" s="91" t="s">
        <v>39</v>
      </c>
      <c r="B40" s="92">
        <v>1</v>
      </c>
      <c r="C40" s="93">
        <v>15654322</v>
      </c>
      <c r="D40" s="94">
        <v>22948857</v>
      </c>
      <c r="E40" s="93">
        <v>15798325.32</v>
      </c>
      <c r="F40" s="95">
        <v>23158822.899999999</v>
      </c>
    </row>
    <row r="41" spans="1:6" x14ac:dyDescent="0.2">
      <c r="A41" s="78"/>
      <c r="B41" s="85"/>
      <c r="C41" s="85"/>
      <c r="D41" s="86"/>
      <c r="E41" s="87"/>
      <c r="F41" s="88"/>
    </row>
    <row r="42" spans="1:6" x14ac:dyDescent="0.2">
      <c r="A42" s="78"/>
      <c r="B42" s="85"/>
      <c r="C42" s="85"/>
      <c r="D42" s="86"/>
      <c r="E42" s="87"/>
      <c r="F42" s="88"/>
    </row>
    <row r="43" spans="1:6" ht="15.75" x14ac:dyDescent="0.2">
      <c r="A43" s="83" t="s">
        <v>41</v>
      </c>
      <c r="B43" s="85"/>
      <c r="C43" s="85"/>
      <c r="D43" s="86"/>
      <c r="E43" s="87"/>
      <c r="F43" s="88"/>
    </row>
    <row r="44" spans="1:6" ht="13.5" thickBot="1" x14ac:dyDescent="0.25"/>
    <row r="45" spans="1:6" x14ac:dyDescent="0.2">
      <c r="A45" s="134" t="s">
        <v>34</v>
      </c>
      <c r="B45" s="136" t="s">
        <v>16</v>
      </c>
      <c r="C45" s="138" t="s">
        <v>42</v>
      </c>
      <c r="D45" s="139"/>
      <c r="E45" s="102"/>
      <c r="F45" s="102"/>
    </row>
    <row r="46" spans="1:6" ht="13.5" thickBot="1" x14ac:dyDescent="0.25">
      <c r="A46" s="135"/>
      <c r="B46" s="137"/>
      <c r="C46" s="103" t="s">
        <v>43</v>
      </c>
      <c r="D46" s="104">
        <v>42521</v>
      </c>
      <c r="E46" s="34"/>
      <c r="F46" s="102"/>
    </row>
    <row r="47" spans="1:6" ht="15" customHeight="1" x14ac:dyDescent="0.2">
      <c r="A47" s="105" t="str">
        <f>+A40</f>
        <v>CZ0008474376</v>
      </c>
      <c r="B47" s="58">
        <v>1</v>
      </c>
      <c r="C47" s="140">
        <v>1140977934.29</v>
      </c>
      <c r="D47" s="141"/>
      <c r="E47" s="106"/>
      <c r="F47" s="106"/>
    </row>
    <row r="50" spans="1:6" ht="51" x14ac:dyDescent="0.25">
      <c r="A50" s="107" t="s">
        <v>44</v>
      </c>
      <c r="B50" s="108"/>
      <c r="C50" s="108"/>
      <c r="D50" s="109"/>
      <c r="E50" s="109"/>
      <c r="F50" s="110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E47" sqref="E4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48</v>
      </c>
      <c r="B8" s="115" t="s">
        <v>39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4"/>
      <c r="F9" s="25"/>
    </row>
    <row r="10" spans="1:6" x14ac:dyDescent="0.2">
      <c r="A10" s="8" t="s">
        <v>4</v>
      </c>
      <c r="B10" s="18" t="s">
        <v>5</v>
      </c>
      <c r="C10" s="15"/>
      <c r="D10" s="27"/>
      <c r="E10" s="28" t="s">
        <v>10</v>
      </c>
      <c r="F10" s="26" t="s">
        <v>11</v>
      </c>
    </row>
    <row r="11" spans="1:6" x14ac:dyDescent="0.2">
      <c r="A11" s="23"/>
      <c r="B11" s="23"/>
      <c r="C11" s="15"/>
      <c r="D11" s="15"/>
      <c r="E11" s="24"/>
      <c r="F11" s="25"/>
    </row>
    <row r="12" spans="1:6" ht="12.75" customHeight="1" x14ac:dyDescent="0.2">
      <c r="A12" s="8" t="s">
        <v>8</v>
      </c>
      <c r="B12" s="26" t="s">
        <v>9</v>
      </c>
      <c r="C12" s="120"/>
      <c r="D12" s="15"/>
      <c r="E12" s="145"/>
      <c r="F12" s="145"/>
    </row>
    <row r="13" spans="1:6" ht="10.5" customHeight="1" x14ac:dyDescent="0.2">
      <c r="A13" s="144"/>
      <c r="B13" s="144"/>
      <c r="C13" s="31"/>
      <c r="D13" s="15"/>
      <c r="E13" s="121"/>
      <c r="F13" s="121"/>
    </row>
    <row r="14" spans="1:6" ht="12.75" customHeight="1" x14ac:dyDescent="0.2">
      <c r="A14" s="144"/>
      <c r="B14" s="144"/>
      <c r="C14" s="33"/>
      <c r="D14" s="15"/>
      <c r="E14" s="34"/>
      <c r="F14" s="34"/>
    </row>
    <row r="15" spans="1:6" x14ac:dyDescent="0.2">
      <c r="A15" s="36"/>
      <c r="B15" s="37"/>
      <c r="C15" s="37"/>
      <c r="D15" s="37"/>
      <c r="E15" s="38"/>
      <c r="F15" s="15"/>
    </row>
    <row r="16" spans="1:6" ht="15.75" x14ac:dyDescent="0.2">
      <c r="A16" s="39" t="s">
        <v>14</v>
      </c>
      <c r="B16" s="40"/>
      <c r="C16" s="40"/>
      <c r="D16" s="41"/>
      <c r="E16" s="41"/>
      <c r="F16" s="41"/>
    </row>
    <row r="17" spans="1:6" ht="13.5" thickBot="1" x14ac:dyDescent="0.25">
      <c r="A17" s="42"/>
      <c r="B17" s="42"/>
      <c r="C17" s="42"/>
      <c r="D17" s="43"/>
      <c r="E17" s="43"/>
      <c r="F17" s="43"/>
    </row>
    <row r="18" spans="1:6" ht="38.25" x14ac:dyDescent="0.25">
      <c r="A18" s="44" t="s">
        <v>15</v>
      </c>
      <c r="B18" s="45"/>
      <c r="C18" s="46"/>
      <c r="D18" s="47" t="s">
        <v>16</v>
      </c>
      <c r="E18" s="48" t="s">
        <v>17</v>
      </c>
      <c r="F18" s="49" t="s">
        <v>18</v>
      </c>
    </row>
    <row r="19" spans="1:6" ht="13.5" thickBot="1" x14ac:dyDescent="0.25">
      <c r="A19" s="50"/>
      <c r="B19" s="51"/>
      <c r="C19" s="52"/>
      <c r="D19" s="53"/>
      <c r="E19" s="54" t="s">
        <v>19</v>
      </c>
      <c r="F19" s="55">
        <v>42551</v>
      </c>
    </row>
    <row r="20" spans="1:6" x14ac:dyDescent="0.2">
      <c r="A20" s="56" t="s">
        <v>20</v>
      </c>
      <c r="B20" s="57"/>
      <c r="C20" s="57"/>
      <c r="D20" s="58">
        <v>1</v>
      </c>
      <c r="E20" s="59">
        <f>E21+E24+E31+E32+E27</f>
        <v>1131812</v>
      </c>
      <c r="F20" s="60">
        <f>+F21+F24+F32+F27</f>
        <v>100</v>
      </c>
    </row>
    <row r="21" spans="1:6" x14ac:dyDescent="0.2">
      <c r="A21" s="61" t="s">
        <v>21</v>
      </c>
      <c r="B21" s="62"/>
      <c r="C21" s="62"/>
      <c r="D21" s="63">
        <v>3</v>
      </c>
      <c r="E21" s="64">
        <f>E22+E23</f>
        <v>50945</v>
      </c>
      <c r="F21" s="65">
        <f>E21/E20*100</f>
        <v>4.5011892434432568</v>
      </c>
    </row>
    <row r="22" spans="1:6" x14ac:dyDescent="0.2">
      <c r="A22" s="66" t="s">
        <v>22</v>
      </c>
      <c r="B22" s="67"/>
      <c r="C22" s="67"/>
      <c r="D22" s="63">
        <v>4</v>
      </c>
      <c r="E22" s="64">
        <v>50945</v>
      </c>
      <c r="F22" s="65">
        <f>E22/E20*100</f>
        <v>4.5011892434432568</v>
      </c>
    </row>
    <row r="23" spans="1:6" x14ac:dyDescent="0.2">
      <c r="A23" s="66" t="s">
        <v>23</v>
      </c>
      <c r="B23" s="67"/>
      <c r="C23" s="67"/>
      <c r="D23" s="63">
        <v>5</v>
      </c>
      <c r="E23" s="64">
        <v>0</v>
      </c>
      <c r="F23" s="65">
        <f>E23/E21*100</f>
        <v>0</v>
      </c>
    </row>
    <row r="24" spans="1:6" x14ac:dyDescent="0.2">
      <c r="A24" s="61" t="s">
        <v>24</v>
      </c>
      <c r="B24" s="67"/>
      <c r="C24" s="67"/>
      <c r="D24" s="63">
        <v>9</v>
      </c>
      <c r="E24" s="64">
        <f>E25+E26</f>
        <v>1024167</v>
      </c>
      <c r="F24" s="65">
        <f>E24/E20*100</f>
        <v>90.489144840309166</v>
      </c>
    </row>
    <row r="25" spans="1:6" x14ac:dyDescent="0.2">
      <c r="A25" s="66" t="s">
        <v>25</v>
      </c>
      <c r="B25" s="67"/>
      <c r="C25" s="67"/>
      <c r="D25" s="63">
        <v>10</v>
      </c>
      <c r="E25" s="64">
        <v>470955</v>
      </c>
      <c r="F25" s="65">
        <f>E25/$E$20*100</f>
        <v>41.610709199054256</v>
      </c>
    </row>
    <row r="26" spans="1:6" x14ac:dyDescent="0.2">
      <c r="A26" s="66" t="s">
        <v>26</v>
      </c>
      <c r="B26" s="67"/>
      <c r="C26" s="67"/>
      <c r="D26" s="63">
        <v>11</v>
      </c>
      <c r="E26" s="64">
        <v>553212</v>
      </c>
      <c r="F26" s="65">
        <f>E26/$E$20*100</f>
        <v>48.87843564125491</v>
      </c>
    </row>
    <row r="27" spans="1:6" x14ac:dyDescent="0.2">
      <c r="A27" s="61" t="s">
        <v>27</v>
      </c>
      <c r="B27" s="67"/>
      <c r="C27" s="67"/>
      <c r="D27" s="63">
        <v>12</v>
      </c>
      <c r="E27" s="64">
        <f>E28+E29+E30</f>
        <v>54303</v>
      </c>
      <c r="F27" s="65">
        <f t="shared" ref="F27:F31" si="0">E27/$E$20*100</f>
        <v>4.7978816269839868</v>
      </c>
    </row>
    <row r="28" spans="1:6" x14ac:dyDescent="0.2">
      <c r="A28" s="66" t="s">
        <v>28</v>
      </c>
      <c r="B28" s="67"/>
      <c r="C28" s="67"/>
      <c r="D28" s="63">
        <v>13</v>
      </c>
      <c r="E28" s="64">
        <v>0</v>
      </c>
      <c r="F28" s="65">
        <f>E28/$E$20*100</f>
        <v>0</v>
      </c>
    </row>
    <row r="29" spans="1:6" x14ac:dyDescent="0.2">
      <c r="A29" s="66" t="s">
        <v>29</v>
      </c>
      <c r="B29" s="67"/>
      <c r="C29" s="67"/>
      <c r="D29" s="63">
        <v>14</v>
      </c>
      <c r="E29" s="64">
        <v>54303</v>
      </c>
      <c r="F29" s="65">
        <f t="shared" si="0"/>
        <v>4.7978816269839868</v>
      </c>
    </row>
    <row r="30" spans="1:6" x14ac:dyDescent="0.2">
      <c r="A30" s="66" t="s">
        <v>30</v>
      </c>
      <c r="B30" s="67"/>
      <c r="C30" s="67"/>
      <c r="D30" s="63">
        <v>15</v>
      </c>
      <c r="E30" s="64">
        <v>0</v>
      </c>
      <c r="F30" s="65">
        <f t="shared" si="0"/>
        <v>0</v>
      </c>
    </row>
    <row r="31" spans="1:6" hidden="1" x14ac:dyDescent="0.2">
      <c r="A31" s="68" t="s">
        <v>31</v>
      </c>
      <c r="B31" s="69"/>
      <c r="C31" s="69"/>
      <c r="D31" s="70">
        <v>24</v>
      </c>
      <c r="E31" s="71">
        <v>0</v>
      </c>
      <c r="F31" s="72">
        <f t="shared" si="0"/>
        <v>0</v>
      </c>
    </row>
    <row r="32" spans="1:6" ht="12.75" customHeight="1" thickBot="1" x14ac:dyDescent="0.25">
      <c r="A32" s="73" t="s">
        <v>32</v>
      </c>
      <c r="B32" s="74"/>
      <c r="C32" s="74"/>
      <c r="D32" s="75">
        <v>24</v>
      </c>
      <c r="E32" s="76">
        <v>2397</v>
      </c>
      <c r="F32" s="77">
        <f>E32/$E$20*100</f>
        <v>0.21178428926358792</v>
      </c>
    </row>
    <row r="33" spans="1:6" x14ac:dyDescent="0.2">
      <c r="A33" s="78"/>
      <c r="B33" s="79"/>
      <c r="C33" s="79"/>
      <c r="D33" s="80"/>
      <c r="E33" s="81"/>
      <c r="F33" s="82"/>
    </row>
    <row r="34" spans="1:6" x14ac:dyDescent="0.2">
      <c r="A34" s="78"/>
      <c r="B34" s="79"/>
      <c r="C34" s="79"/>
      <c r="D34" s="80"/>
      <c r="E34" s="81"/>
      <c r="F34" s="82"/>
    </row>
    <row r="35" spans="1:6" ht="15.75" x14ac:dyDescent="0.2">
      <c r="A35" s="83" t="s">
        <v>33</v>
      </c>
      <c r="B35" s="84"/>
      <c r="C35" s="84"/>
      <c r="D35" s="84"/>
      <c r="E35" s="84"/>
      <c r="F35" s="84"/>
    </row>
    <row r="36" spans="1:6" ht="13.5" thickBot="1" x14ac:dyDescent="0.25">
      <c r="B36" s="85"/>
      <c r="C36" s="85"/>
      <c r="D36" s="86"/>
      <c r="E36" s="87"/>
      <c r="F36" s="88"/>
    </row>
    <row r="37" spans="1:6" ht="21" customHeight="1" x14ac:dyDescent="0.2">
      <c r="A37" s="146" t="s">
        <v>34</v>
      </c>
      <c r="B37" s="149" t="s">
        <v>16</v>
      </c>
      <c r="C37" s="151" t="s">
        <v>35</v>
      </c>
      <c r="D37" s="152"/>
      <c r="E37" s="151" t="s">
        <v>36</v>
      </c>
      <c r="F37" s="152"/>
    </row>
    <row r="38" spans="1:6" ht="19.5" customHeight="1" x14ac:dyDescent="0.2">
      <c r="A38" s="147"/>
      <c r="B38" s="150"/>
      <c r="C38" s="89" t="s">
        <v>37</v>
      </c>
      <c r="D38" s="90" t="s">
        <v>38</v>
      </c>
      <c r="E38" s="89" t="s">
        <v>37</v>
      </c>
      <c r="F38" s="90" t="s">
        <v>38</v>
      </c>
    </row>
    <row r="39" spans="1:6" ht="15" customHeight="1" thickBot="1" x14ac:dyDescent="0.25">
      <c r="A39" s="148"/>
      <c r="B39" s="137"/>
      <c r="C39" s="153" t="s">
        <v>51</v>
      </c>
      <c r="D39" s="153"/>
      <c r="E39" s="153"/>
      <c r="F39" s="154"/>
    </row>
    <row r="40" spans="1:6" ht="15" customHeight="1" x14ac:dyDescent="0.2">
      <c r="A40" s="91" t="s">
        <v>39</v>
      </c>
      <c r="B40" s="92">
        <v>1</v>
      </c>
      <c r="C40" s="93">
        <v>15816172</v>
      </c>
      <c r="D40" s="94">
        <v>29472009</v>
      </c>
      <c r="E40" s="93">
        <v>15981731.99</v>
      </c>
      <c r="F40" s="95">
        <v>29784643</v>
      </c>
    </row>
    <row r="41" spans="1:6" x14ac:dyDescent="0.2">
      <c r="A41" s="78"/>
      <c r="B41" s="85"/>
      <c r="C41" s="85"/>
      <c r="D41" s="86"/>
      <c r="E41" s="87"/>
      <c r="F41" s="88"/>
    </row>
    <row r="42" spans="1:6" x14ac:dyDescent="0.2">
      <c r="A42" s="78"/>
      <c r="B42" s="85"/>
      <c r="C42" s="85"/>
      <c r="D42" s="86"/>
      <c r="E42" s="87"/>
      <c r="F42" s="88"/>
    </row>
    <row r="43" spans="1:6" ht="15.75" x14ac:dyDescent="0.2">
      <c r="A43" s="83" t="s">
        <v>41</v>
      </c>
      <c r="B43" s="85"/>
      <c r="C43" s="85"/>
      <c r="D43" s="86"/>
      <c r="E43" s="87"/>
      <c r="F43" s="88"/>
    </row>
    <row r="44" spans="1:6" ht="13.5" thickBot="1" x14ac:dyDescent="0.25"/>
    <row r="45" spans="1:6" x14ac:dyDescent="0.2">
      <c r="A45" s="134" t="s">
        <v>34</v>
      </c>
      <c r="B45" s="136" t="s">
        <v>16</v>
      </c>
      <c r="C45" s="138" t="s">
        <v>42</v>
      </c>
      <c r="D45" s="139"/>
      <c r="E45" s="102"/>
      <c r="F45" s="102"/>
    </row>
    <row r="46" spans="1:6" ht="13.5" thickBot="1" x14ac:dyDescent="0.25">
      <c r="A46" s="135"/>
      <c r="B46" s="137"/>
      <c r="C46" s="103" t="s">
        <v>43</v>
      </c>
      <c r="D46" s="104">
        <v>42551</v>
      </c>
      <c r="E46" s="34"/>
      <c r="F46" s="102"/>
    </row>
    <row r="47" spans="1:6" ht="15" customHeight="1" x14ac:dyDescent="0.2">
      <c r="A47" s="105" t="str">
        <f>+A40</f>
        <v>CZ0008474376</v>
      </c>
      <c r="B47" s="58">
        <v>1</v>
      </c>
      <c r="C47" s="140">
        <v>1131427254.8900001</v>
      </c>
      <c r="D47" s="141"/>
      <c r="E47" s="106"/>
      <c r="F47" s="106"/>
    </row>
    <row r="50" spans="1:6" ht="51" x14ac:dyDescent="0.25">
      <c r="A50" s="107" t="s">
        <v>44</v>
      </c>
      <c r="B50" s="108"/>
      <c r="C50" s="108"/>
      <c r="D50" s="109"/>
      <c r="E50" s="109"/>
      <c r="F50" s="110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F47" sqref="F4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48</v>
      </c>
      <c r="B8" s="115" t="s">
        <v>39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4"/>
      <c r="F9" s="25"/>
    </row>
    <row r="10" spans="1:6" x14ac:dyDescent="0.2">
      <c r="A10" s="8" t="s">
        <v>4</v>
      </c>
      <c r="B10" s="18" t="s">
        <v>5</v>
      </c>
      <c r="C10" s="15"/>
      <c r="D10" s="27"/>
      <c r="E10" s="28" t="s">
        <v>10</v>
      </c>
      <c r="F10" s="26" t="s">
        <v>11</v>
      </c>
    </row>
    <row r="11" spans="1:6" x14ac:dyDescent="0.2">
      <c r="A11" s="23"/>
      <c r="B11" s="23"/>
      <c r="C11" s="15"/>
      <c r="D11" s="15"/>
      <c r="E11" s="24"/>
      <c r="F11" s="25"/>
    </row>
    <row r="12" spans="1:6" ht="12.75" customHeight="1" x14ac:dyDescent="0.2">
      <c r="A12" s="8" t="s">
        <v>8</v>
      </c>
      <c r="B12" s="26" t="s">
        <v>9</v>
      </c>
      <c r="C12" s="122"/>
      <c r="D12" s="15"/>
      <c r="E12" s="145"/>
      <c r="F12" s="145"/>
    </row>
    <row r="13" spans="1:6" ht="10.5" customHeight="1" x14ac:dyDescent="0.2">
      <c r="A13" s="144"/>
      <c r="B13" s="144"/>
      <c r="C13" s="31"/>
      <c r="D13" s="15"/>
      <c r="E13" s="123"/>
      <c r="F13" s="123"/>
    </row>
    <row r="14" spans="1:6" ht="12.75" customHeight="1" x14ac:dyDescent="0.2">
      <c r="A14" s="144"/>
      <c r="B14" s="144"/>
      <c r="C14" s="33"/>
      <c r="D14" s="15"/>
      <c r="E14" s="34"/>
      <c r="F14" s="34"/>
    </row>
    <row r="15" spans="1:6" x14ac:dyDescent="0.2">
      <c r="A15" s="36"/>
      <c r="B15" s="37"/>
      <c r="C15" s="37"/>
      <c r="D15" s="37"/>
      <c r="E15" s="38"/>
      <c r="F15" s="15"/>
    </row>
    <row r="16" spans="1:6" ht="15.75" x14ac:dyDescent="0.2">
      <c r="A16" s="39" t="s">
        <v>14</v>
      </c>
      <c r="B16" s="40"/>
      <c r="C16" s="40"/>
      <c r="D16" s="41"/>
      <c r="E16" s="41"/>
      <c r="F16" s="41"/>
    </row>
    <row r="17" spans="1:6" ht="13.5" thickBot="1" x14ac:dyDescent="0.25">
      <c r="A17" s="42"/>
      <c r="B17" s="42"/>
      <c r="C17" s="42"/>
      <c r="D17" s="43"/>
      <c r="E17" s="43"/>
      <c r="F17" s="43"/>
    </row>
    <row r="18" spans="1:6" ht="38.25" x14ac:dyDescent="0.25">
      <c r="A18" s="44" t="s">
        <v>15</v>
      </c>
      <c r="B18" s="45"/>
      <c r="C18" s="46"/>
      <c r="D18" s="47" t="s">
        <v>16</v>
      </c>
      <c r="E18" s="48" t="s">
        <v>17</v>
      </c>
      <c r="F18" s="49" t="s">
        <v>18</v>
      </c>
    </row>
    <row r="19" spans="1:6" ht="13.5" thickBot="1" x14ac:dyDescent="0.25">
      <c r="A19" s="50"/>
      <c r="B19" s="51"/>
      <c r="C19" s="52"/>
      <c r="D19" s="53"/>
      <c r="E19" s="54" t="s">
        <v>19</v>
      </c>
      <c r="F19" s="55">
        <v>42582</v>
      </c>
    </row>
    <row r="20" spans="1:6" x14ac:dyDescent="0.2">
      <c r="A20" s="56" t="s">
        <v>20</v>
      </c>
      <c r="B20" s="57"/>
      <c r="C20" s="57"/>
      <c r="D20" s="58">
        <v>1</v>
      </c>
      <c r="E20" s="59">
        <f>E21+E24+E31+E32+E27</f>
        <v>1131830</v>
      </c>
      <c r="F20" s="60">
        <f>+F21+F24+F32+F27</f>
        <v>100</v>
      </c>
    </row>
    <row r="21" spans="1:6" x14ac:dyDescent="0.2">
      <c r="A21" s="61" t="s">
        <v>21</v>
      </c>
      <c r="B21" s="62"/>
      <c r="C21" s="62"/>
      <c r="D21" s="63">
        <v>3</v>
      </c>
      <c r="E21" s="64">
        <f>E22+E23</f>
        <v>52544</v>
      </c>
      <c r="F21" s="65">
        <f>E21/E20*100</f>
        <v>4.642393292278876</v>
      </c>
    </row>
    <row r="22" spans="1:6" x14ac:dyDescent="0.2">
      <c r="A22" s="66" t="s">
        <v>22</v>
      </c>
      <c r="B22" s="67"/>
      <c r="C22" s="67"/>
      <c r="D22" s="63">
        <v>4</v>
      </c>
      <c r="E22" s="64">
        <v>52544</v>
      </c>
      <c r="F22" s="65">
        <f>E22/E20*100</f>
        <v>4.642393292278876</v>
      </c>
    </row>
    <row r="23" spans="1:6" x14ac:dyDescent="0.2">
      <c r="A23" s="66" t="s">
        <v>23</v>
      </c>
      <c r="B23" s="67"/>
      <c r="C23" s="67"/>
      <c r="D23" s="63">
        <v>5</v>
      </c>
      <c r="E23" s="64">
        <v>0</v>
      </c>
      <c r="F23" s="65">
        <f>E23/E21*100</f>
        <v>0</v>
      </c>
    </row>
    <row r="24" spans="1:6" x14ac:dyDescent="0.2">
      <c r="A24" s="61" t="s">
        <v>24</v>
      </c>
      <c r="B24" s="67"/>
      <c r="C24" s="67"/>
      <c r="D24" s="63">
        <v>9</v>
      </c>
      <c r="E24" s="64">
        <f>E25+E26</f>
        <v>1024812</v>
      </c>
      <c r="F24" s="65">
        <f>E24/E20*100</f>
        <v>90.544693107622166</v>
      </c>
    </row>
    <row r="25" spans="1:6" x14ac:dyDescent="0.2">
      <c r="A25" s="66" t="s">
        <v>25</v>
      </c>
      <c r="B25" s="67"/>
      <c r="C25" s="67"/>
      <c r="D25" s="63">
        <v>10</v>
      </c>
      <c r="E25" s="64">
        <v>469653</v>
      </c>
      <c r="F25" s="65">
        <f>E25/$E$20*100</f>
        <v>41.49501250187749</v>
      </c>
    </row>
    <row r="26" spans="1:6" x14ac:dyDescent="0.2">
      <c r="A26" s="66" t="s">
        <v>26</v>
      </c>
      <c r="B26" s="67"/>
      <c r="C26" s="67"/>
      <c r="D26" s="63">
        <v>11</v>
      </c>
      <c r="E26" s="64">
        <v>555159</v>
      </c>
      <c r="F26" s="65">
        <f>E26/$E$20*100</f>
        <v>49.049680605744676</v>
      </c>
    </row>
    <row r="27" spans="1:6" x14ac:dyDescent="0.2">
      <c r="A27" s="61" t="s">
        <v>27</v>
      </c>
      <c r="B27" s="67"/>
      <c r="C27" s="67"/>
      <c r="D27" s="63">
        <v>12</v>
      </c>
      <c r="E27" s="64">
        <f>E28+E29+E30</f>
        <v>54355</v>
      </c>
      <c r="F27" s="65">
        <f t="shared" ref="F27:F31" si="0">E27/$E$20*100</f>
        <v>4.8023996536582345</v>
      </c>
    </row>
    <row r="28" spans="1:6" x14ac:dyDescent="0.2">
      <c r="A28" s="66" t="s">
        <v>28</v>
      </c>
      <c r="B28" s="67"/>
      <c r="C28" s="67"/>
      <c r="D28" s="63">
        <v>13</v>
      </c>
      <c r="E28" s="64">
        <v>0</v>
      </c>
      <c r="F28" s="65">
        <f>E28/$E$20*100</f>
        <v>0</v>
      </c>
    </row>
    <row r="29" spans="1:6" x14ac:dyDescent="0.2">
      <c r="A29" s="66" t="s">
        <v>29</v>
      </c>
      <c r="B29" s="67"/>
      <c r="C29" s="67"/>
      <c r="D29" s="63">
        <v>14</v>
      </c>
      <c r="E29" s="64">
        <v>54355</v>
      </c>
      <c r="F29" s="65">
        <f t="shared" si="0"/>
        <v>4.8023996536582345</v>
      </c>
    </row>
    <row r="30" spans="1:6" x14ac:dyDescent="0.2">
      <c r="A30" s="66" t="s">
        <v>30</v>
      </c>
      <c r="B30" s="67"/>
      <c r="C30" s="67"/>
      <c r="D30" s="63">
        <v>15</v>
      </c>
      <c r="E30" s="64">
        <v>0</v>
      </c>
      <c r="F30" s="65">
        <f t="shared" si="0"/>
        <v>0</v>
      </c>
    </row>
    <row r="31" spans="1:6" hidden="1" x14ac:dyDescent="0.2">
      <c r="A31" s="68" t="s">
        <v>31</v>
      </c>
      <c r="B31" s="69"/>
      <c r="C31" s="69"/>
      <c r="D31" s="70">
        <v>24</v>
      </c>
      <c r="E31" s="71">
        <v>0</v>
      </c>
      <c r="F31" s="72">
        <f t="shared" si="0"/>
        <v>0</v>
      </c>
    </row>
    <row r="32" spans="1:6" ht="12.75" customHeight="1" thickBot="1" x14ac:dyDescent="0.25">
      <c r="A32" s="73" t="s">
        <v>32</v>
      </c>
      <c r="B32" s="74"/>
      <c r="C32" s="74"/>
      <c r="D32" s="75">
        <v>24</v>
      </c>
      <c r="E32" s="76">
        <v>119</v>
      </c>
      <c r="F32" s="77">
        <f>E32/$E$20*100</f>
        <v>1.0513946440719896E-2</v>
      </c>
    </row>
    <row r="33" spans="1:6" x14ac:dyDescent="0.2">
      <c r="A33" s="78"/>
      <c r="B33" s="79"/>
      <c r="C33" s="79"/>
      <c r="D33" s="80"/>
      <c r="E33" s="81"/>
      <c r="F33" s="82"/>
    </row>
    <row r="34" spans="1:6" x14ac:dyDescent="0.2">
      <c r="A34" s="78"/>
      <c r="B34" s="79"/>
      <c r="C34" s="79"/>
      <c r="D34" s="80"/>
      <c r="E34" s="81"/>
      <c r="F34" s="82"/>
    </row>
    <row r="35" spans="1:6" ht="15.75" x14ac:dyDescent="0.2">
      <c r="A35" s="83" t="s">
        <v>33</v>
      </c>
      <c r="B35" s="84"/>
      <c r="C35" s="84"/>
      <c r="D35" s="84"/>
      <c r="E35" s="84"/>
      <c r="F35" s="84"/>
    </row>
    <row r="36" spans="1:6" ht="13.5" thickBot="1" x14ac:dyDescent="0.25">
      <c r="B36" s="85"/>
      <c r="C36" s="85"/>
      <c r="D36" s="86"/>
      <c r="E36" s="87"/>
      <c r="F36" s="88"/>
    </row>
    <row r="37" spans="1:6" ht="21" customHeight="1" x14ac:dyDescent="0.2">
      <c r="A37" s="146" t="s">
        <v>34</v>
      </c>
      <c r="B37" s="149" t="s">
        <v>16</v>
      </c>
      <c r="C37" s="151" t="s">
        <v>35</v>
      </c>
      <c r="D37" s="152"/>
      <c r="E37" s="151" t="s">
        <v>36</v>
      </c>
      <c r="F37" s="152"/>
    </row>
    <row r="38" spans="1:6" ht="19.5" customHeight="1" x14ac:dyDescent="0.2">
      <c r="A38" s="147"/>
      <c r="B38" s="150"/>
      <c r="C38" s="89" t="s">
        <v>37</v>
      </c>
      <c r="D38" s="90" t="s">
        <v>38</v>
      </c>
      <c r="E38" s="89" t="s">
        <v>37</v>
      </c>
      <c r="F38" s="90" t="s">
        <v>38</v>
      </c>
    </row>
    <row r="39" spans="1:6" ht="15" customHeight="1" thickBot="1" x14ac:dyDescent="0.25">
      <c r="A39" s="148"/>
      <c r="B39" s="137"/>
      <c r="C39" s="153" t="s">
        <v>52</v>
      </c>
      <c r="D39" s="153"/>
      <c r="E39" s="153"/>
      <c r="F39" s="154"/>
    </row>
    <row r="40" spans="1:6" ht="15" customHeight="1" x14ac:dyDescent="0.2">
      <c r="A40" s="91" t="s">
        <v>39</v>
      </c>
      <c r="B40" s="92">
        <v>1</v>
      </c>
      <c r="C40" s="93">
        <v>7327224</v>
      </c>
      <c r="D40" s="94">
        <v>12910981</v>
      </c>
      <c r="E40" s="93">
        <v>7440136.9500000002</v>
      </c>
      <c r="F40" s="95">
        <v>13104529.84</v>
      </c>
    </row>
    <row r="41" spans="1:6" x14ac:dyDescent="0.2">
      <c r="A41" s="78"/>
      <c r="B41" s="85"/>
      <c r="C41" s="85"/>
      <c r="D41" s="86"/>
      <c r="E41" s="87"/>
      <c r="F41" s="88"/>
    </row>
    <row r="42" spans="1:6" x14ac:dyDescent="0.2">
      <c r="A42" s="78"/>
      <c r="B42" s="85"/>
      <c r="C42" s="85"/>
      <c r="D42" s="86"/>
      <c r="E42" s="87"/>
      <c r="F42" s="88"/>
    </row>
    <row r="43" spans="1:6" ht="15.75" x14ac:dyDescent="0.2">
      <c r="A43" s="83" t="s">
        <v>41</v>
      </c>
      <c r="B43" s="85"/>
      <c r="C43" s="85"/>
      <c r="D43" s="86"/>
      <c r="E43" s="87"/>
      <c r="F43" s="88"/>
    </row>
    <row r="44" spans="1:6" ht="13.5" thickBot="1" x14ac:dyDescent="0.25"/>
    <row r="45" spans="1:6" x14ac:dyDescent="0.2">
      <c r="A45" s="134" t="s">
        <v>34</v>
      </c>
      <c r="B45" s="136" t="s">
        <v>16</v>
      </c>
      <c r="C45" s="138" t="s">
        <v>42</v>
      </c>
      <c r="D45" s="139"/>
      <c r="E45" s="102"/>
      <c r="F45" s="102"/>
    </row>
    <row r="46" spans="1:6" ht="13.5" thickBot="1" x14ac:dyDescent="0.25">
      <c r="A46" s="135"/>
      <c r="B46" s="137"/>
      <c r="C46" s="103" t="s">
        <v>43</v>
      </c>
      <c r="D46" s="104">
        <v>42580</v>
      </c>
      <c r="E46" s="34"/>
      <c r="F46" s="102"/>
    </row>
    <row r="47" spans="1:6" ht="15" customHeight="1" x14ac:dyDescent="0.2">
      <c r="A47" s="105" t="str">
        <f>+A40</f>
        <v>CZ0008474376</v>
      </c>
      <c r="B47" s="58">
        <v>1</v>
      </c>
      <c r="C47" s="140">
        <v>1131210420.4400001</v>
      </c>
      <c r="D47" s="141"/>
      <c r="E47" s="106"/>
      <c r="F47" s="106"/>
    </row>
    <row r="50" spans="1:6" ht="51" x14ac:dyDescent="0.25">
      <c r="A50" s="107" t="s">
        <v>44</v>
      </c>
      <c r="B50" s="108"/>
      <c r="C50" s="108"/>
      <c r="D50" s="109"/>
      <c r="E50" s="109"/>
      <c r="F50" s="110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F46" sqref="F4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48</v>
      </c>
      <c r="B8" s="115" t="s">
        <v>39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4"/>
      <c r="F9" s="25"/>
    </row>
    <row r="10" spans="1:6" x14ac:dyDescent="0.2">
      <c r="A10" s="8" t="s">
        <v>4</v>
      </c>
      <c r="B10" s="18" t="s">
        <v>5</v>
      </c>
      <c r="C10" s="15"/>
      <c r="D10" s="27"/>
      <c r="E10" s="28" t="s">
        <v>10</v>
      </c>
      <c r="F10" s="26" t="s">
        <v>11</v>
      </c>
    </row>
    <row r="11" spans="1:6" x14ac:dyDescent="0.2">
      <c r="A11" s="23"/>
      <c r="B11" s="23"/>
      <c r="C11" s="15"/>
      <c r="D11" s="15"/>
      <c r="E11" s="24"/>
      <c r="F11" s="25"/>
    </row>
    <row r="12" spans="1:6" ht="12.75" customHeight="1" x14ac:dyDescent="0.2">
      <c r="A12" s="8" t="s">
        <v>8</v>
      </c>
      <c r="B12" s="26" t="s">
        <v>9</v>
      </c>
      <c r="C12" s="124"/>
      <c r="D12" s="15"/>
      <c r="E12" s="145"/>
      <c r="F12" s="145"/>
    </row>
    <row r="13" spans="1:6" ht="10.5" customHeight="1" x14ac:dyDescent="0.2">
      <c r="A13" s="144"/>
      <c r="B13" s="144"/>
      <c r="C13" s="31"/>
      <c r="D13" s="15"/>
      <c r="E13" s="125"/>
      <c r="F13" s="125"/>
    </row>
    <row r="14" spans="1:6" ht="12.75" customHeight="1" x14ac:dyDescent="0.2">
      <c r="A14" s="144"/>
      <c r="B14" s="144"/>
      <c r="C14" s="33"/>
      <c r="D14" s="15"/>
      <c r="E14" s="34"/>
      <c r="F14" s="34"/>
    </row>
    <row r="15" spans="1:6" x14ac:dyDescent="0.2">
      <c r="A15" s="36"/>
      <c r="B15" s="37"/>
      <c r="C15" s="37"/>
      <c r="D15" s="37"/>
      <c r="E15" s="38"/>
      <c r="F15" s="15"/>
    </row>
    <row r="16" spans="1:6" ht="15.75" x14ac:dyDescent="0.2">
      <c r="A16" s="39" t="s">
        <v>14</v>
      </c>
      <c r="B16" s="40"/>
      <c r="C16" s="40"/>
      <c r="D16" s="41"/>
      <c r="E16" s="41"/>
      <c r="F16" s="41"/>
    </row>
    <row r="17" spans="1:6" ht="13.5" thickBot="1" x14ac:dyDescent="0.25">
      <c r="A17" s="42"/>
      <c r="B17" s="42"/>
      <c r="C17" s="42"/>
      <c r="D17" s="43"/>
      <c r="E17" s="43"/>
      <c r="F17" s="43"/>
    </row>
    <row r="18" spans="1:6" ht="38.25" x14ac:dyDescent="0.25">
      <c r="A18" s="44" t="s">
        <v>15</v>
      </c>
      <c r="B18" s="45"/>
      <c r="C18" s="46"/>
      <c r="D18" s="47" t="s">
        <v>16</v>
      </c>
      <c r="E18" s="48" t="s">
        <v>17</v>
      </c>
      <c r="F18" s="49" t="s">
        <v>18</v>
      </c>
    </row>
    <row r="19" spans="1:6" ht="13.5" thickBot="1" x14ac:dyDescent="0.25">
      <c r="A19" s="50"/>
      <c r="B19" s="51"/>
      <c r="C19" s="52"/>
      <c r="D19" s="53"/>
      <c r="E19" s="54" t="s">
        <v>19</v>
      </c>
      <c r="F19" s="55">
        <v>42613</v>
      </c>
    </row>
    <row r="20" spans="1:6" x14ac:dyDescent="0.2">
      <c r="A20" s="56" t="s">
        <v>20</v>
      </c>
      <c r="B20" s="57"/>
      <c r="C20" s="57"/>
      <c r="D20" s="58">
        <v>1</v>
      </c>
      <c r="E20" s="59">
        <f>E21+E24+E31+E32+E27</f>
        <v>1111757</v>
      </c>
      <c r="F20" s="60">
        <f>+F21+F24+F32+F27</f>
        <v>99.999999999999986</v>
      </c>
    </row>
    <row r="21" spans="1:6" x14ac:dyDescent="0.2">
      <c r="A21" s="61" t="s">
        <v>21</v>
      </c>
      <c r="B21" s="62"/>
      <c r="C21" s="62"/>
      <c r="D21" s="63">
        <v>3</v>
      </c>
      <c r="E21" s="64">
        <f>E22+E23</f>
        <v>47526</v>
      </c>
      <c r="F21" s="65">
        <f>E21/E20*100</f>
        <v>4.2748550267729373</v>
      </c>
    </row>
    <row r="22" spans="1:6" x14ac:dyDescent="0.2">
      <c r="A22" s="66" t="s">
        <v>22</v>
      </c>
      <c r="B22" s="67"/>
      <c r="C22" s="67"/>
      <c r="D22" s="63">
        <v>4</v>
      </c>
      <c r="E22" s="64">
        <v>47526</v>
      </c>
      <c r="F22" s="65">
        <f>E22/E20*100</f>
        <v>4.2748550267729373</v>
      </c>
    </row>
    <row r="23" spans="1:6" x14ac:dyDescent="0.2">
      <c r="A23" s="66" t="s">
        <v>23</v>
      </c>
      <c r="B23" s="67"/>
      <c r="C23" s="67"/>
      <c r="D23" s="63">
        <v>5</v>
      </c>
      <c r="E23" s="64">
        <v>0</v>
      </c>
      <c r="F23" s="65">
        <f>E23/E21*100</f>
        <v>0</v>
      </c>
    </row>
    <row r="24" spans="1:6" x14ac:dyDescent="0.2">
      <c r="A24" s="61" t="s">
        <v>24</v>
      </c>
      <c r="B24" s="67"/>
      <c r="C24" s="67"/>
      <c r="D24" s="63">
        <v>9</v>
      </c>
      <c r="E24" s="64">
        <f>E25+E26</f>
        <v>1009503</v>
      </c>
      <c r="F24" s="65">
        <f>E24/E20*100</f>
        <v>90.802486514589063</v>
      </c>
    </row>
    <row r="25" spans="1:6" x14ac:dyDescent="0.2">
      <c r="A25" s="66" t="s">
        <v>25</v>
      </c>
      <c r="B25" s="67"/>
      <c r="C25" s="67"/>
      <c r="D25" s="63">
        <v>10</v>
      </c>
      <c r="E25" s="64">
        <v>508454</v>
      </c>
      <c r="F25" s="65">
        <f>E25/$E$20*100</f>
        <v>45.734274666136578</v>
      </c>
    </row>
    <row r="26" spans="1:6" x14ac:dyDescent="0.2">
      <c r="A26" s="66" t="s">
        <v>26</v>
      </c>
      <c r="B26" s="67"/>
      <c r="C26" s="67"/>
      <c r="D26" s="63">
        <v>11</v>
      </c>
      <c r="E26" s="64">
        <v>501049</v>
      </c>
      <c r="F26" s="65">
        <f>E26/$E$20*100</f>
        <v>45.068211848452492</v>
      </c>
    </row>
    <row r="27" spans="1:6" x14ac:dyDescent="0.2">
      <c r="A27" s="61" t="s">
        <v>27</v>
      </c>
      <c r="B27" s="67"/>
      <c r="C27" s="67"/>
      <c r="D27" s="63">
        <v>12</v>
      </c>
      <c r="E27" s="64">
        <f>E28+E29+E30</f>
        <v>54622</v>
      </c>
      <c r="F27" s="65">
        <f t="shared" ref="F27:F31" si="0">E27/$E$20*100</f>
        <v>4.9131240010182085</v>
      </c>
    </row>
    <row r="28" spans="1:6" x14ac:dyDescent="0.2">
      <c r="A28" s="66" t="s">
        <v>28</v>
      </c>
      <c r="B28" s="67"/>
      <c r="C28" s="67"/>
      <c r="D28" s="63">
        <v>13</v>
      </c>
      <c r="E28" s="64">
        <v>0</v>
      </c>
      <c r="F28" s="65">
        <f>E28/$E$20*100</f>
        <v>0</v>
      </c>
    </row>
    <row r="29" spans="1:6" x14ac:dyDescent="0.2">
      <c r="A29" s="66" t="s">
        <v>29</v>
      </c>
      <c r="B29" s="67"/>
      <c r="C29" s="67"/>
      <c r="D29" s="63">
        <v>14</v>
      </c>
      <c r="E29" s="64">
        <v>54622</v>
      </c>
      <c r="F29" s="65">
        <f t="shared" si="0"/>
        <v>4.9131240010182085</v>
      </c>
    </row>
    <row r="30" spans="1:6" x14ac:dyDescent="0.2">
      <c r="A30" s="66" t="s">
        <v>30</v>
      </c>
      <c r="B30" s="67"/>
      <c r="C30" s="67"/>
      <c r="D30" s="63">
        <v>15</v>
      </c>
      <c r="E30" s="64">
        <v>0</v>
      </c>
      <c r="F30" s="65">
        <f t="shared" si="0"/>
        <v>0</v>
      </c>
    </row>
    <row r="31" spans="1:6" hidden="1" x14ac:dyDescent="0.2">
      <c r="A31" s="68" t="s">
        <v>31</v>
      </c>
      <c r="B31" s="69"/>
      <c r="C31" s="69"/>
      <c r="D31" s="70">
        <v>24</v>
      </c>
      <c r="E31" s="71">
        <v>0</v>
      </c>
      <c r="F31" s="72">
        <f t="shared" si="0"/>
        <v>0</v>
      </c>
    </row>
    <row r="32" spans="1:6" ht="12.75" customHeight="1" thickBot="1" x14ac:dyDescent="0.25">
      <c r="A32" s="73" t="s">
        <v>32</v>
      </c>
      <c r="B32" s="74"/>
      <c r="C32" s="74"/>
      <c r="D32" s="75">
        <v>24</v>
      </c>
      <c r="E32" s="76">
        <v>106</v>
      </c>
      <c r="F32" s="77">
        <f>E32/$E$20*100</f>
        <v>9.5344576197856201E-3</v>
      </c>
    </row>
    <row r="33" spans="1:6" x14ac:dyDescent="0.2">
      <c r="A33" s="78"/>
      <c r="B33" s="79"/>
      <c r="C33" s="79"/>
      <c r="D33" s="80"/>
      <c r="E33" s="81"/>
      <c r="F33" s="82"/>
    </row>
    <row r="34" spans="1:6" x14ac:dyDescent="0.2">
      <c r="A34" s="78"/>
      <c r="B34" s="79"/>
      <c r="C34" s="79"/>
      <c r="D34" s="80"/>
      <c r="E34" s="81"/>
      <c r="F34" s="82"/>
    </row>
    <row r="35" spans="1:6" ht="15.75" x14ac:dyDescent="0.2">
      <c r="A35" s="83" t="s">
        <v>33</v>
      </c>
      <c r="B35" s="84"/>
      <c r="C35" s="84"/>
      <c r="D35" s="84"/>
      <c r="E35" s="84"/>
      <c r="F35" s="84"/>
    </row>
    <row r="36" spans="1:6" ht="13.5" thickBot="1" x14ac:dyDescent="0.25">
      <c r="B36" s="85"/>
      <c r="C36" s="85"/>
      <c r="D36" s="86"/>
      <c r="E36" s="87"/>
      <c r="F36" s="88"/>
    </row>
    <row r="37" spans="1:6" ht="21" customHeight="1" x14ac:dyDescent="0.2">
      <c r="A37" s="146" t="s">
        <v>34</v>
      </c>
      <c r="B37" s="149" t="s">
        <v>16</v>
      </c>
      <c r="C37" s="151" t="s">
        <v>35</v>
      </c>
      <c r="D37" s="152"/>
      <c r="E37" s="151" t="s">
        <v>36</v>
      </c>
      <c r="F37" s="152"/>
    </row>
    <row r="38" spans="1:6" ht="19.5" customHeight="1" x14ac:dyDescent="0.2">
      <c r="A38" s="147"/>
      <c r="B38" s="150"/>
      <c r="C38" s="89" t="s">
        <v>37</v>
      </c>
      <c r="D38" s="90" t="s">
        <v>38</v>
      </c>
      <c r="E38" s="89" t="s">
        <v>37</v>
      </c>
      <c r="F38" s="90" t="s">
        <v>38</v>
      </c>
    </row>
    <row r="39" spans="1:6" ht="15" customHeight="1" thickBot="1" x14ac:dyDescent="0.25">
      <c r="A39" s="148"/>
      <c r="B39" s="137"/>
      <c r="C39" s="153" t="s">
        <v>53</v>
      </c>
      <c r="D39" s="153"/>
      <c r="E39" s="153"/>
      <c r="F39" s="154"/>
    </row>
    <row r="40" spans="1:6" ht="15" customHeight="1" x14ac:dyDescent="0.2">
      <c r="A40" s="91" t="s">
        <v>39</v>
      </c>
      <c r="B40" s="92">
        <v>1</v>
      </c>
      <c r="C40" s="93">
        <v>15560364</v>
      </c>
      <c r="D40" s="94">
        <v>40700547</v>
      </c>
      <c r="E40" s="93">
        <v>15879072.08</v>
      </c>
      <c r="F40" s="95">
        <v>41543934.649999999</v>
      </c>
    </row>
    <row r="41" spans="1:6" x14ac:dyDescent="0.2">
      <c r="A41" s="78"/>
      <c r="B41" s="85"/>
      <c r="C41" s="85"/>
      <c r="D41" s="86"/>
      <c r="E41" s="87"/>
      <c r="F41" s="88"/>
    </row>
    <row r="42" spans="1:6" x14ac:dyDescent="0.2">
      <c r="A42" s="78"/>
      <c r="B42" s="85"/>
      <c r="C42" s="85"/>
      <c r="D42" s="86"/>
      <c r="E42" s="87"/>
      <c r="F42" s="88"/>
    </row>
    <row r="43" spans="1:6" ht="15.75" x14ac:dyDescent="0.2">
      <c r="A43" s="83" t="s">
        <v>41</v>
      </c>
      <c r="B43" s="85"/>
      <c r="C43" s="85"/>
      <c r="D43" s="86"/>
      <c r="E43" s="87"/>
      <c r="F43" s="88"/>
    </row>
    <row r="44" spans="1:6" ht="13.5" thickBot="1" x14ac:dyDescent="0.25"/>
    <row r="45" spans="1:6" x14ac:dyDescent="0.2">
      <c r="A45" s="134" t="s">
        <v>34</v>
      </c>
      <c r="B45" s="136" t="s">
        <v>16</v>
      </c>
      <c r="C45" s="138" t="s">
        <v>42</v>
      </c>
      <c r="D45" s="139"/>
      <c r="E45" s="102"/>
      <c r="F45" s="102"/>
    </row>
    <row r="46" spans="1:6" ht="13.5" thickBot="1" x14ac:dyDescent="0.25">
      <c r="A46" s="135"/>
      <c r="B46" s="137"/>
      <c r="C46" s="103" t="s">
        <v>43</v>
      </c>
      <c r="D46" s="104">
        <v>42613</v>
      </c>
      <c r="E46" s="34"/>
      <c r="F46" s="102"/>
    </row>
    <row r="47" spans="1:6" ht="15" customHeight="1" x14ac:dyDescent="0.2">
      <c r="A47" s="105" t="str">
        <f>+A40</f>
        <v>CZ0008474376</v>
      </c>
      <c r="B47" s="58">
        <v>1</v>
      </c>
      <c r="C47" s="140">
        <v>1110130925.49</v>
      </c>
      <c r="D47" s="141"/>
      <c r="E47" s="106"/>
      <c r="F47" s="106"/>
    </row>
    <row r="50" spans="1:6" ht="51" x14ac:dyDescent="0.25">
      <c r="A50" s="107" t="s">
        <v>44</v>
      </c>
      <c r="B50" s="108"/>
      <c r="C50" s="108"/>
      <c r="D50" s="109"/>
      <c r="E50" s="109"/>
      <c r="F50" s="110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E47" sqref="E4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48</v>
      </c>
      <c r="B8" s="115" t="s">
        <v>39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4"/>
      <c r="F9" s="25"/>
    </row>
    <row r="10" spans="1:6" x14ac:dyDescent="0.2">
      <c r="A10" s="8" t="s">
        <v>4</v>
      </c>
      <c r="B10" s="18" t="s">
        <v>5</v>
      </c>
      <c r="C10" s="15"/>
      <c r="D10" s="27"/>
      <c r="E10" s="28" t="s">
        <v>10</v>
      </c>
      <c r="F10" s="26" t="s">
        <v>11</v>
      </c>
    </row>
    <row r="11" spans="1:6" x14ac:dyDescent="0.2">
      <c r="A11" s="23"/>
      <c r="B11" s="23"/>
      <c r="C11" s="15"/>
      <c r="D11" s="15"/>
      <c r="E11" s="24"/>
      <c r="F11" s="25"/>
    </row>
    <row r="12" spans="1:6" ht="12.75" customHeight="1" x14ac:dyDescent="0.2">
      <c r="A12" s="8" t="s">
        <v>8</v>
      </c>
      <c r="B12" s="26" t="s">
        <v>9</v>
      </c>
      <c r="C12" s="126"/>
      <c r="D12" s="15"/>
      <c r="E12" s="145"/>
      <c r="F12" s="145"/>
    </row>
    <row r="13" spans="1:6" ht="10.5" customHeight="1" x14ac:dyDescent="0.2">
      <c r="A13" s="144"/>
      <c r="B13" s="144"/>
      <c r="C13" s="31"/>
      <c r="D13" s="15"/>
      <c r="E13" s="127"/>
      <c r="F13" s="127"/>
    </row>
    <row r="14" spans="1:6" ht="12.75" customHeight="1" x14ac:dyDescent="0.2">
      <c r="A14" s="144"/>
      <c r="B14" s="144"/>
      <c r="C14" s="33"/>
      <c r="D14" s="15"/>
      <c r="E14" s="34"/>
      <c r="F14" s="34"/>
    </row>
    <row r="15" spans="1:6" x14ac:dyDescent="0.2">
      <c r="A15" s="36"/>
      <c r="B15" s="37"/>
      <c r="C15" s="37"/>
      <c r="D15" s="37"/>
      <c r="E15" s="38"/>
      <c r="F15" s="15"/>
    </row>
    <row r="16" spans="1:6" ht="15.75" x14ac:dyDescent="0.2">
      <c r="A16" s="39" t="s">
        <v>14</v>
      </c>
      <c r="B16" s="40"/>
      <c r="C16" s="40"/>
      <c r="D16" s="41"/>
      <c r="E16" s="41"/>
      <c r="F16" s="41"/>
    </row>
    <row r="17" spans="1:6" ht="13.5" thickBot="1" x14ac:dyDescent="0.25">
      <c r="A17" s="42"/>
      <c r="B17" s="42"/>
      <c r="C17" s="42"/>
      <c r="D17" s="43"/>
      <c r="E17" s="43"/>
      <c r="F17" s="43"/>
    </row>
    <row r="18" spans="1:6" ht="38.25" x14ac:dyDescent="0.25">
      <c r="A18" s="44" t="s">
        <v>15</v>
      </c>
      <c r="B18" s="45"/>
      <c r="C18" s="46"/>
      <c r="D18" s="47" t="s">
        <v>16</v>
      </c>
      <c r="E18" s="48" t="s">
        <v>17</v>
      </c>
      <c r="F18" s="49" t="s">
        <v>18</v>
      </c>
    </row>
    <row r="19" spans="1:6" ht="13.5" thickBot="1" x14ac:dyDescent="0.25">
      <c r="A19" s="50"/>
      <c r="B19" s="51"/>
      <c r="C19" s="52"/>
      <c r="D19" s="53"/>
      <c r="E19" s="54" t="s">
        <v>19</v>
      </c>
      <c r="F19" s="55">
        <v>42643</v>
      </c>
    </row>
    <row r="20" spans="1:6" x14ac:dyDescent="0.2">
      <c r="A20" s="56" t="s">
        <v>20</v>
      </c>
      <c r="B20" s="57"/>
      <c r="C20" s="57"/>
      <c r="D20" s="58">
        <v>1</v>
      </c>
      <c r="E20" s="59">
        <f>E21+E24+E31+E32+E27</f>
        <v>1115192</v>
      </c>
      <c r="F20" s="60">
        <f>+F21+F24+F32+F27</f>
        <v>100</v>
      </c>
    </row>
    <row r="21" spans="1:6" x14ac:dyDescent="0.2">
      <c r="A21" s="61" t="s">
        <v>21</v>
      </c>
      <c r="B21" s="62"/>
      <c r="C21" s="62"/>
      <c r="D21" s="63">
        <v>3</v>
      </c>
      <c r="E21" s="64">
        <f>E22+E23</f>
        <v>71977</v>
      </c>
      <c r="F21" s="65">
        <f>E21/E20*100</f>
        <v>6.4542249227038928</v>
      </c>
    </row>
    <row r="22" spans="1:6" x14ac:dyDescent="0.2">
      <c r="A22" s="66" t="s">
        <v>22</v>
      </c>
      <c r="B22" s="67"/>
      <c r="C22" s="67"/>
      <c r="D22" s="63">
        <v>4</v>
      </c>
      <c r="E22" s="64">
        <v>71977</v>
      </c>
      <c r="F22" s="65">
        <f>E22/E20*100</f>
        <v>6.4542249227038928</v>
      </c>
    </row>
    <row r="23" spans="1:6" x14ac:dyDescent="0.2">
      <c r="A23" s="66" t="s">
        <v>23</v>
      </c>
      <c r="B23" s="67"/>
      <c r="C23" s="67"/>
      <c r="D23" s="63">
        <v>5</v>
      </c>
      <c r="E23" s="64">
        <v>0</v>
      </c>
      <c r="F23" s="65">
        <f>E23/E21*100</f>
        <v>0</v>
      </c>
    </row>
    <row r="24" spans="1:6" x14ac:dyDescent="0.2">
      <c r="A24" s="61" t="s">
        <v>24</v>
      </c>
      <c r="B24" s="67"/>
      <c r="C24" s="67"/>
      <c r="D24" s="63">
        <v>9</v>
      </c>
      <c r="E24" s="64">
        <f>E25+E26</f>
        <v>988159</v>
      </c>
      <c r="F24" s="65">
        <f>E24/E20*100</f>
        <v>88.608867351989616</v>
      </c>
    </row>
    <row r="25" spans="1:6" x14ac:dyDescent="0.2">
      <c r="A25" s="66" t="s">
        <v>25</v>
      </c>
      <c r="B25" s="67"/>
      <c r="C25" s="67"/>
      <c r="D25" s="63">
        <v>10</v>
      </c>
      <c r="E25" s="64">
        <v>498472</v>
      </c>
      <c r="F25" s="65">
        <f>E25/$E$20*100</f>
        <v>44.698312039541172</v>
      </c>
    </row>
    <row r="26" spans="1:6" x14ac:dyDescent="0.2">
      <c r="A26" s="66" t="s">
        <v>26</v>
      </c>
      <c r="B26" s="67"/>
      <c r="C26" s="67"/>
      <c r="D26" s="63">
        <v>11</v>
      </c>
      <c r="E26" s="64">
        <v>489687</v>
      </c>
      <c r="F26" s="65">
        <f>E26/$E$20*100</f>
        <v>43.910555312448437</v>
      </c>
    </row>
    <row r="27" spans="1:6" x14ac:dyDescent="0.2">
      <c r="A27" s="61" t="s">
        <v>27</v>
      </c>
      <c r="B27" s="67"/>
      <c r="C27" s="67"/>
      <c r="D27" s="63">
        <v>12</v>
      </c>
      <c r="E27" s="64">
        <f>E28+E29+E30</f>
        <v>54695</v>
      </c>
      <c r="F27" s="65">
        <f t="shared" ref="F27:F31" si="0">E27/$E$20*100</f>
        <v>4.9045366179097414</v>
      </c>
    </row>
    <row r="28" spans="1:6" x14ac:dyDescent="0.2">
      <c r="A28" s="66" t="s">
        <v>28</v>
      </c>
      <c r="B28" s="67"/>
      <c r="C28" s="67"/>
      <c r="D28" s="63">
        <v>13</v>
      </c>
      <c r="E28" s="64">
        <v>0</v>
      </c>
      <c r="F28" s="65">
        <f>E28/$E$20*100</f>
        <v>0</v>
      </c>
    </row>
    <row r="29" spans="1:6" x14ac:dyDescent="0.2">
      <c r="A29" s="66" t="s">
        <v>29</v>
      </c>
      <c r="B29" s="67"/>
      <c r="C29" s="67"/>
      <c r="D29" s="63">
        <v>14</v>
      </c>
      <c r="E29" s="64">
        <v>54695</v>
      </c>
      <c r="F29" s="65">
        <f t="shared" si="0"/>
        <v>4.9045366179097414</v>
      </c>
    </row>
    <row r="30" spans="1:6" x14ac:dyDescent="0.2">
      <c r="A30" s="66" t="s">
        <v>30</v>
      </c>
      <c r="B30" s="67"/>
      <c r="C30" s="67"/>
      <c r="D30" s="63">
        <v>15</v>
      </c>
      <c r="E30" s="64">
        <v>0</v>
      </c>
      <c r="F30" s="65">
        <f t="shared" si="0"/>
        <v>0</v>
      </c>
    </row>
    <row r="31" spans="1:6" hidden="1" x14ac:dyDescent="0.2">
      <c r="A31" s="68" t="s">
        <v>31</v>
      </c>
      <c r="B31" s="69"/>
      <c r="C31" s="69"/>
      <c r="D31" s="70">
        <v>24</v>
      </c>
      <c r="E31" s="71">
        <v>0</v>
      </c>
      <c r="F31" s="72">
        <f t="shared" si="0"/>
        <v>0</v>
      </c>
    </row>
    <row r="32" spans="1:6" ht="12.75" customHeight="1" thickBot="1" x14ac:dyDescent="0.25">
      <c r="A32" s="73" t="s">
        <v>32</v>
      </c>
      <c r="B32" s="74"/>
      <c r="C32" s="74"/>
      <c r="D32" s="75">
        <v>24</v>
      </c>
      <c r="E32" s="76">
        <v>361</v>
      </c>
      <c r="F32" s="77">
        <f>E32/$E$20*100</f>
        <v>3.2371107396753203E-2</v>
      </c>
    </row>
    <row r="33" spans="1:6" x14ac:dyDescent="0.2">
      <c r="A33" s="78"/>
      <c r="B33" s="79"/>
      <c r="C33" s="79"/>
      <c r="D33" s="80"/>
      <c r="E33" s="81"/>
      <c r="F33" s="82"/>
    </row>
    <row r="34" spans="1:6" x14ac:dyDescent="0.2">
      <c r="A34" s="78"/>
      <c r="B34" s="79"/>
      <c r="C34" s="79"/>
      <c r="D34" s="80"/>
      <c r="E34" s="81"/>
      <c r="F34" s="82"/>
    </row>
    <row r="35" spans="1:6" ht="15.75" x14ac:dyDescent="0.2">
      <c r="A35" s="83" t="s">
        <v>33</v>
      </c>
      <c r="B35" s="84"/>
      <c r="C35" s="84"/>
      <c r="D35" s="84"/>
      <c r="E35" s="84"/>
      <c r="F35" s="84"/>
    </row>
    <row r="36" spans="1:6" ht="13.5" thickBot="1" x14ac:dyDescent="0.25">
      <c r="B36" s="85"/>
      <c r="C36" s="85"/>
      <c r="D36" s="86"/>
      <c r="E36" s="87"/>
      <c r="F36" s="88"/>
    </row>
    <row r="37" spans="1:6" ht="21" customHeight="1" x14ac:dyDescent="0.2">
      <c r="A37" s="146" t="s">
        <v>34</v>
      </c>
      <c r="B37" s="149" t="s">
        <v>16</v>
      </c>
      <c r="C37" s="151" t="s">
        <v>35</v>
      </c>
      <c r="D37" s="152"/>
      <c r="E37" s="151" t="s">
        <v>36</v>
      </c>
      <c r="F37" s="152"/>
    </row>
    <row r="38" spans="1:6" ht="19.5" customHeight="1" x14ac:dyDescent="0.2">
      <c r="A38" s="147"/>
      <c r="B38" s="150"/>
      <c r="C38" s="89" t="s">
        <v>37</v>
      </c>
      <c r="D38" s="90" t="s">
        <v>38</v>
      </c>
      <c r="E38" s="89" t="s">
        <v>37</v>
      </c>
      <c r="F38" s="90" t="s">
        <v>38</v>
      </c>
    </row>
    <row r="39" spans="1:6" ht="15" customHeight="1" thickBot="1" x14ac:dyDescent="0.25">
      <c r="A39" s="148"/>
      <c r="B39" s="137"/>
      <c r="C39" s="153" t="s">
        <v>54</v>
      </c>
      <c r="D39" s="153"/>
      <c r="E39" s="153"/>
      <c r="F39" s="154"/>
    </row>
    <row r="40" spans="1:6" ht="15" customHeight="1" x14ac:dyDescent="0.2">
      <c r="A40" s="91" t="s">
        <v>39</v>
      </c>
      <c r="B40" s="92">
        <v>1</v>
      </c>
      <c r="C40" s="93">
        <v>17578871</v>
      </c>
      <c r="D40" s="94">
        <v>13387161</v>
      </c>
      <c r="E40" s="93">
        <v>17966740.899999999</v>
      </c>
      <c r="F40" s="95">
        <v>13682878.98</v>
      </c>
    </row>
    <row r="41" spans="1:6" x14ac:dyDescent="0.2">
      <c r="A41" s="78"/>
      <c r="B41" s="85"/>
      <c r="C41" s="85"/>
      <c r="D41" s="86"/>
      <c r="E41" s="87"/>
      <c r="F41" s="88"/>
    </row>
    <row r="42" spans="1:6" x14ac:dyDescent="0.2">
      <c r="A42" s="78"/>
      <c r="B42" s="85"/>
      <c r="C42" s="85"/>
      <c r="D42" s="86"/>
      <c r="E42" s="87"/>
      <c r="F42" s="88"/>
    </row>
    <row r="43" spans="1:6" ht="15.75" x14ac:dyDescent="0.2">
      <c r="A43" s="83" t="s">
        <v>41</v>
      </c>
      <c r="B43" s="85"/>
      <c r="C43" s="85"/>
      <c r="D43" s="86"/>
      <c r="E43" s="87"/>
      <c r="F43" s="88"/>
    </row>
    <row r="44" spans="1:6" ht="13.5" thickBot="1" x14ac:dyDescent="0.25"/>
    <row r="45" spans="1:6" x14ac:dyDescent="0.2">
      <c r="A45" s="134" t="s">
        <v>34</v>
      </c>
      <c r="B45" s="136" t="s">
        <v>16</v>
      </c>
      <c r="C45" s="138" t="s">
        <v>42</v>
      </c>
      <c r="D45" s="139"/>
      <c r="E45" s="102"/>
      <c r="F45" s="102"/>
    </row>
    <row r="46" spans="1:6" ht="13.5" thickBot="1" x14ac:dyDescent="0.25">
      <c r="A46" s="135"/>
      <c r="B46" s="137"/>
      <c r="C46" s="103" t="s">
        <v>43</v>
      </c>
      <c r="D46" s="104">
        <v>42643</v>
      </c>
      <c r="E46" s="34"/>
      <c r="F46" s="102"/>
    </row>
    <row r="47" spans="1:6" ht="15" customHeight="1" x14ac:dyDescent="0.2">
      <c r="A47" s="105" t="str">
        <f>+A40</f>
        <v>CZ0008474376</v>
      </c>
      <c r="B47" s="58">
        <v>1</v>
      </c>
      <c r="C47" s="140">
        <v>1114458079.1099999</v>
      </c>
      <c r="D47" s="141"/>
      <c r="E47" s="106"/>
      <c r="F47" s="106"/>
    </row>
    <row r="50" spans="1:6" ht="51" x14ac:dyDescent="0.25">
      <c r="A50" s="107" t="s">
        <v>44</v>
      </c>
      <c r="B50" s="108"/>
      <c r="C50" s="108"/>
      <c r="D50" s="109"/>
      <c r="E50" s="109"/>
      <c r="F50" s="110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2016</vt:lpstr>
      <vt:lpstr>únor 2016</vt:lpstr>
      <vt:lpstr>březen 2016</vt:lpstr>
      <vt:lpstr>duben 2016</vt:lpstr>
      <vt:lpstr>květen 2016</vt:lpstr>
      <vt:lpstr>červen 2016</vt:lpstr>
      <vt:lpstr>červenec 2016</vt:lpstr>
      <vt:lpstr>srpen 2016</vt:lpstr>
      <vt:lpstr>září 2016</vt:lpstr>
      <vt:lpstr>říjen 2016</vt:lpstr>
      <vt:lpstr>listopad 2016</vt:lpstr>
      <vt:lpstr>prosinec 2016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2016-12-07T09:39:05Z</cp:lastPrinted>
  <dcterms:created xsi:type="dcterms:W3CDTF">2016-02-10T10:24:48Z</dcterms:created>
  <dcterms:modified xsi:type="dcterms:W3CDTF">2017-01-09T12:40:24Z</dcterms:modified>
</cp:coreProperties>
</file>