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xr:revisionPtr revIDLastSave="0" documentId="13_ncr:1_{ECEE3A50-7A2B-4A2E-848B-532B3D6AB87A}" xr6:coauthVersionLast="47" xr6:coauthVersionMax="47" xr10:uidLastSave="{00000000-0000-0000-0000-000000000000}"/>
  <bookViews>
    <workbookView xWindow="-108" yWindow="-108" windowWidth="23256" windowHeight="12576" tabRatio="907" firstSheet="4" activeTab="11" xr2:uid="{00000000-000D-0000-FFFF-FFFF00000000}"/>
  </bookViews>
  <sheets>
    <sheet name="leden 2022" sheetId="49" r:id="rId1"/>
    <sheet name="únor 2022" sheetId="50" r:id="rId2"/>
    <sheet name="březen 2022" sheetId="51" r:id="rId3"/>
    <sheet name="duben 2022" sheetId="52" r:id="rId4"/>
    <sheet name="květen 2022" sheetId="53" r:id="rId5"/>
    <sheet name="červen 2022" sheetId="54" r:id="rId6"/>
    <sheet name="červenec 2022" sheetId="55" r:id="rId7"/>
    <sheet name="srpen 2022" sheetId="56" r:id="rId8"/>
    <sheet name="září 2022" sheetId="57" r:id="rId9"/>
    <sheet name="říjen 2022" sheetId="58" r:id="rId10"/>
    <sheet name="listopad 2022" sheetId="59" r:id="rId11"/>
    <sheet name="prosinec 2022" sheetId="60" r:id="rId12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6" i="60" l="1"/>
  <c r="E27" i="60"/>
  <c r="E24" i="60"/>
  <c r="E21" i="60"/>
  <c r="E20" i="60" l="1"/>
  <c r="F25" i="60" s="1"/>
  <c r="F32" i="60" l="1"/>
  <c r="F24" i="60"/>
  <c r="F29" i="60"/>
  <c r="F30" i="60"/>
  <c r="F22" i="60"/>
  <c r="F26" i="60"/>
  <c r="F28" i="60"/>
  <c r="F23" i="60"/>
  <c r="F31" i="60"/>
  <c r="F21" i="60"/>
  <c r="F27" i="60" l="1"/>
  <c r="F20" i="60" s="1"/>
  <c r="D46" i="59" l="1"/>
  <c r="E27" i="59"/>
  <c r="E24" i="59"/>
  <c r="E21" i="59"/>
  <c r="D46" i="58"/>
  <c r="E27" i="58"/>
  <c r="E24" i="58"/>
  <c r="E21" i="58"/>
  <c r="D46" i="57"/>
  <c r="E27" i="57"/>
  <c r="E24" i="57"/>
  <c r="E21" i="57"/>
  <c r="D46" i="56"/>
  <c r="E27" i="56"/>
  <c r="E24" i="56"/>
  <c r="E21" i="56"/>
  <c r="D46" i="55"/>
  <c r="E27" i="55"/>
  <c r="E24" i="55"/>
  <c r="E21" i="55"/>
  <c r="D46" i="54"/>
  <c r="E27" i="54"/>
  <c r="E24" i="54"/>
  <c r="E21" i="54"/>
  <c r="D46" i="53"/>
  <c r="E27" i="53"/>
  <c r="E24" i="53"/>
  <c r="E21" i="53"/>
  <c r="D46" i="52"/>
  <c r="E27" i="52"/>
  <c r="E24" i="52"/>
  <c r="E21" i="52"/>
  <c r="D46" i="51"/>
  <c r="E27" i="51"/>
  <c r="E24" i="51"/>
  <c r="E21" i="51"/>
  <c r="D46" i="50"/>
  <c r="E27" i="50"/>
  <c r="E24" i="50"/>
  <c r="E21" i="50"/>
  <c r="D46" i="49"/>
  <c r="E27" i="49"/>
  <c r="E24" i="49"/>
  <c r="E21" i="49"/>
  <c r="E20" i="59" l="1"/>
  <c r="F32" i="59" s="1"/>
  <c r="E20" i="58"/>
  <c r="F25" i="58" s="1"/>
  <c r="E20" i="57"/>
  <c r="F32" i="57" s="1"/>
  <c r="E20" i="56"/>
  <c r="F32" i="56" s="1"/>
  <c r="E20" i="55"/>
  <c r="F32" i="55" s="1"/>
  <c r="E20" i="54"/>
  <c r="F26" i="54" s="1"/>
  <c r="E20" i="53"/>
  <c r="F26" i="53" s="1"/>
  <c r="E20" i="52"/>
  <c r="F30" i="52" s="1"/>
  <c r="E20" i="51"/>
  <c r="F26" i="51" s="1"/>
  <c r="E20" i="50"/>
  <c r="F28" i="50" s="1"/>
  <c r="E20" i="49"/>
  <c r="F31" i="49" s="1"/>
  <c r="F29" i="59" l="1"/>
  <c r="F22" i="59"/>
  <c r="F28" i="59"/>
  <c r="F30" i="59"/>
  <c r="F31" i="59"/>
  <c r="F25" i="59"/>
  <c r="F26" i="59"/>
  <c r="F23" i="59"/>
  <c r="F22" i="58"/>
  <c r="F32" i="58"/>
  <c r="F26" i="58"/>
  <c r="F24" i="58" s="1"/>
  <c r="F28" i="58"/>
  <c r="F23" i="58"/>
  <c r="F29" i="58"/>
  <c r="F30" i="58"/>
  <c r="F31" i="58"/>
  <c r="F22" i="57"/>
  <c r="F26" i="57"/>
  <c r="F28" i="57"/>
  <c r="F23" i="57"/>
  <c r="F29" i="57"/>
  <c r="F31" i="57"/>
  <c r="F25" i="57"/>
  <c r="F30" i="57"/>
  <c r="F28" i="56"/>
  <c r="F23" i="56"/>
  <c r="F26" i="56"/>
  <c r="F30" i="56"/>
  <c r="F31" i="56"/>
  <c r="F22" i="56"/>
  <c r="F29" i="56"/>
  <c r="F25" i="56"/>
  <c r="F29" i="55"/>
  <c r="F28" i="55"/>
  <c r="F27" i="55" s="1"/>
  <c r="F22" i="55"/>
  <c r="F26" i="55"/>
  <c r="F25" i="55"/>
  <c r="F23" i="55"/>
  <c r="F30" i="55"/>
  <c r="F31" i="55"/>
  <c r="F25" i="54"/>
  <c r="F24" i="54" s="1"/>
  <c r="F22" i="54"/>
  <c r="F32" i="54"/>
  <c r="F28" i="54"/>
  <c r="F23" i="54"/>
  <c r="F29" i="54"/>
  <c r="F30" i="54"/>
  <c r="F31" i="54"/>
  <c r="F22" i="53"/>
  <c r="F21" i="53" s="1"/>
  <c r="F30" i="53"/>
  <c r="F25" i="53"/>
  <c r="F24" i="53" s="1"/>
  <c r="F29" i="53"/>
  <c r="F28" i="53"/>
  <c r="F23" i="53"/>
  <c r="F32" i="53"/>
  <c r="F31" i="53"/>
  <c r="F32" i="52"/>
  <c r="F28" i="52"/>
  <c r="F31" i="52"/>
  <c r="F22" i="52"/>
  <c r="F29" i="52"/>
  <c r="F26" i="52"/>
  <c r="F23" i="52"/>
  <c r="F25" i="52"/>
  <c r="F24" i="52" s="1"/>
  <c r="F22" i="51"/>
  <c r="F21" i="51" s="1"/>
  <c r="F28" i="51"/>
  <c r="F27" i="51" s="1"/>
  <c r="F23" i="51"/>
  <c r="F29" i="51"/>
  <c r="F30" i="51"/>
  <c r="F31" i="51"/>
  <c r="F25" i="51"/>
  <c r="F24" i="51" s="1"/>
  <c r="F32" i="51"/>
  <c r="F22" i="50"/>
  <c r="F29" i="50"/>
  <c r="F23" i="50"/>
  <c r="F30" i="50"/>
  <c r="F25" i="50"/>
  <c r="F32" i="50"/>
  <c r="F31" i="50"/>
  <c r="F26" i="50"/>
  <c r="F24" i="50" s="1"/>
  <c r="F26" i="49"/>
  <c r="F25" i="49"/>
  <c r="F32" i="49"/>
  <c r="F22" i="49"/>
  <c r="F23" i="49"/>
  <c r="F28" i="49"/>
  <c r="F29" i="49"/>
  <c r="F30" i="49"/>
  <c r="F24" i="49"/>
  <c r="F24" i="59" l="1"/>
  <c r="F21" i="59"/>
  <c r="F27" i="59"/>
  <c r="F21" i="58"/>
  <c r="F27" i="58"/>
  <c r="F24" i="57"/>
  <c r="F27" i="57"/>
  <c r="F21" i="57"/>
  <c r="F20" i="57" s="1"/>
  <c r="F27" i="56"/>
  <c r="F21" i="56"/>
  <c r="F24" i="56"/>
  <c r="F24" i="55"/>
  <c r="F21" i="55"/>
  <c r="F20" i="55" s="1"/>
  <c r="F21" i="54"/>
  <c r="F27" i="54"/>
  <c r="F27" i="53"/>
  <c r="F20" i="53" s="1"/>
  <c r="F21" i="52"/>
  <c r="F27" i="52"/>
  <c r="F20" i="51"/>
  <c r="F27" i="50"/>
  <c r="F21" i="50"/>
  <c r="F20" i="50" s="1"/>
  <c r="F27" i="49"/>
  <c r="F21" i="49"/>
  <c r="F20" i="59" l="1"/>
  <c r="F20" i="58"/>
  <c r="F20" i="56"/>
  <c r="F20" i="54"/>
  <c r="F20" i="52"/>
  <c r="F20" i="49"/>
</calcChain>
</file>

<file path=xl/sharedStrings.xml><?xml version="1.0" encoding="utf-8"?>
<sst xmlns="http://schemas.openxmlformats.org/spreadsheetml/2006/main" count="612" uniqueCount="55">
  <si>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</si>
  <si>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</si>
  <si>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</si>
  <si>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emerging markets akcií</t>
  </si>
  <si>
    <t>Forma fondu</t>
  </si>
  <si>
    <t>otevřený podílový fond</t>
  </si>
  <si>
    <t>Měna</t>
  </si>
  <si>
    <t>CZK</t>
  </si>
  <si>
    <t>Typ fondu</t>
  </si>
  <si>
    <t>standardní</t>
  </si>
  <si>
    <t>Jmenovitá hodnota PL, Kč</t>
  </si>
  <si>
    <t>-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</si>
  <si>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</si>
  <si>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</si>
  <si>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</si>
  <si>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</si>
  <si>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</si>
  <si>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</si>
  <si>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</si>
  <si>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</si>
  <si>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</si>
  <si>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</si>
  <si>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</si>
  <si>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</si>
  <si>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</si>
  <si>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</si>
  <si>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</si>
  <si>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</si>
  <si>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</si>
  <si>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</si>
  <si>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</si>
  <si>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</si>
  <si>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</si>
  <si>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</si>
  <si>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</si>
  <si>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</si>
  <si>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</si>
  <si>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CZ0008475274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</si>
  <si>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</si>
  <si>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</si>
  <si>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</si>
  <si>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investiční společnost a.s.
Praha 4, Hvězdova 1716/2b, PSČ 140 78, IČ: 29146739
zapsaná v obchodním rejstříku vedeném Městským soudem v Praze, oddíl B, vložka 18837
http://www.rfis.cz</t>
  </si>
  <si>
    <t>ISIN</t>
  </si>
  <si>
    <t>za období 1.1. - 31.1.2022</t>
  </si>
  <si>
    <t>za období 1.2. - 28.2.2022</t>
  </si>
  <si>
    <t>za období 1.3. - 31.3.2022</t>
  </si>
  <si>
    <t>za období 1.4. - 30.4.2022</t>
  </si>
  <si>
    <t>za období 1.5. - 31.5.2022</t>
  </si>
  <si>
    <t>za období 1.6. - 30.6.2022</t>
  </si>
  <si>
    <t>za období 1.7. - 31.7.2022</t>
  </si>
  <si>
    <t>za období 1.8. - 31.8.2022</t>
  </si>
  <si>
    <t>za období 1.9. - 30.9.2022</t>
  </si>
  <si>
    <t>za období 1.10. - 31.10.2022</t>
  </si>
  <si>
    <t>za období 1.11. - 30.11.2022</t>
  </si>
  <si>
    <t>za období 1.12. - 31.12.2022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</si>
</sst>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color rgb="FF000000"/>
      <name val="Arial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21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0" fontId="1" fillId="0" borderId="0" xfId="1" applyBorder="1"/>
    <xf numFmtId="0" fontId="4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left" vertical="top"/>
    </xf>
    <xf numFmtId="0" fontId="1" fillId="0" borderId="0" xfId="1" applyFont="1" applyFill="1" applyBorder="1" applyProtection="1"/>
    <xf numFmtId="0" fontId="9" fillId="0" borderId="0" xfId="1" applyFont="1" applyFill="1" applyBorder="1" applyAlignment="1" applyProtection="1">
      <alignment horizontal="justify" vertical="top" wrapText="1"/>
    </xf>
    <xf numFmtId="0" fontId="10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3" fillId="0" borderId="6" xfId="1" applyFont="1" applyFill="1" applyBorder="1" applyAlignment="1" applyProtection="1">
      <alignment horizontal="centerContinuous"/>
    </xf>
    <xf numFmtId="0" fontId="14" fillId="0" borderId="7" xfId="1" applyFont="1" applyFill="1" applyBorder="1" applyAlignment="1" applyProtection="1">
      <alignment horizontal="centerContinuous" vertical="center" wrapText="1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4" fillId="0" borderId="8" xfId="1" applyFont="1" applyFill="1" applyBorder="1" applyAlignment="1" applyProtection="1">
      <alignment horizontal="center"/>
    </xf>
    <xf numFmtId="0" fontId="14" fillId="0" borderId="9" xfId="1" applyFont="1" applyFill="1" applyBorder="1" applyAlignment="1" applyProtection="1">
      <alignment horizontal="center" vertical="center" wrapText="1"/>
    </xf>
    <xf numFmtId="0" fontId="14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6" fillId="0" borderId="12" xfId="1" applyFont="1" applyFill="1" applyBorder="1" applyAlignment="1" applyProtection="1">
      <alignment horizontal="centerContinuous" vertical="center" wrapText="1"/>
    </xf>
    <xf numFmtId="0" fontId="17" fillId="0" borderId="13" xfId="1" applyFont="1" applyFill="1" applyBorder="1" applyAlignment="1" applyProtection="1">
      <alignment horizontal="center" vertical="top" wrapText="1"/>
    </xf>
    <xf numFmtId="0" fontId="14" fillId="0" borderId="11" xfId="1" applyFont="1" applyFill="1" applyBorder="1" applyAlignment="1" applyProtection="1">
      <alignment horizontal="right" vertical="center" wrapText="1"/>
    </xf>
    <xf numFmtId="14" fontId="14" fillId="0" borderId="14" xfId="1" applyNumberFormat="1" applyFont="1" applyFill="1" applyBorder="1" applyAlignment="1" applyProtection="1">
      <alignment horizontal="left" vertical="center" wrapText="1"/>
    </xf>
    <xf numFmtId="0" fontId="1" fillId="0" borderId="0" xfId="1" applyFill="1"/>
    <xf numFmtId="0" fontId="14" fillId="0" borderId="15" xfId="1" applyFont="1" applyFill="1" applyBorder="1" applyAlignment="1">
      <alignment horizontal="left" vertical="center" wrapText="1" indent="1"/>
    </xf>
    <xf numFmtId="0" fontId="18" fillId="0" borderId="16" xfId="1" applyFont="1" applyFill="1" applyBorder="1" applyAlignment="1">
      <alignment vertical="center" wrapText="1"/>
    </xf>
    <xf numFmtId="0" fontId="17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8" fillId="0" borderId="20" xfId="1" applyFont="1" applyFill="1" applyBorder="1" applyAlignment="1">
      <alignment vertical="center" wrapText="1"/>
    </xf>
    <xf numFmtId="0" fontId="17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3" fontId="1" fillId="0" borderId="0" xfId="1" applyNumberFormat="1"/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7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7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9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19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9" fillId="0" borderId="0" xfId="1" applyFont="1" applyFill="1" applyBorder="1" applyAlignment="1" applyProtection="1">
      <alignment vertical="center" wrapText="1"/>
    </xf>
    <xf numFmtId="0" fontId="17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0" fillId="0" borderId="36" xfId="1" applyNumberFormat="1" applyFont="1" applyFill="1" applyBorder="1" applyAlignment="1" applyProtection="1">
      <alignment horizontal="center" vertical="center" shrinkToFit="1"/>
      <protection locked="0"/>
    </xf>
    <xf numFmtId="3" fontId="20" fillId="0" borderId="23" xfId="1" applyNumberFormat="1" applyFont="1" applyFill="1" applyBorder="1" applyAlignment="1" applyProtection="1">
      <alignment horizontal="center" vertical="center"/>
    </xf>
    <xf numFmtId="0" fontId="1" fillId="0" borderId="38" xfId="1" applyFont="1" applyFill="1" applyBorder="1" applyAlignment="1">
      <alignment horizontal="left" vertical="center" indent="1"/>
    </xf>
    <xf numFmtId="0" fontId="17" fillId="0" borderId="1" xfId="1" applyFont="1" applyFill="1" applyBorder="1" applyAlignment="1" applyProtection="1">
      <alignment horizontal="center" vertical="center" wrapText="1"/>
    </xf>
    <xf numFmtId="3" fontId="1" fillId="0" borderId="39" xfId="1" applyNumberFormat="1" applyBorder="1" applyAlignment="1">
      <alignment horizontal="right" indent="1"/>
    </xf>
    <xf numFmtId="3" fontId="1" fillId="0" borderId="2" xfId="1" applyNumberFormat="1" applyBorder="1" applyAlignment="1">
      <alignment horizontal="right" indent="1"/>
    </xf>
    <xf numFmtId="3" fontId="1" fillId="0" borderId="3" xfId="1" applyNumberFormat="1" applyBorder="1" applyAlignment="1">
      <alignment horizontal="right" indent="1"/>
    </xf>
    <xf numFmtId="4" fontId="9" fillId="0" borderId="0" xfId="1" applyNumberFormat="1" applyFont="1" applyFill="1" applyBorder="1" applyAlignment="1" applyProtection="1">
      <alignment vertical="center" wrapText="1"/>
    </xf>
    <xf numFmtId="0" fontId="21" fillId="0" borderId="0" xfId="1" applyFont="1"/>
    <xf numFmtId="0" fontId="20" fillId="0" borderId="0" xfId="1" applyFont="1" applyFill="1" applyBorder="1" applyAlignment="1">
      <alignment vertical="center"/>
    </xf>
    <xf numFmtId="0" fontId="20" fillId="0" borderId="11" xfId="1" applyFont="1" applyFill="1" applyBorder="1" applyAlignment="1">
      <alignment horizontal="right" vertical="center"/>
    </xf>
    <xf numFmtId="14" fontId="20" fillId="0" borderId="14" xfId="1" applyNumberFormat="1" applyFont="1" applyFill="1" applyBorder="1" applyAlignment="1">
      <alignment horizontal="left" vertical="center"/>
    </xf>
    <xf numFmtId="0" fontId="1" fillId="0" borderId="0" xfId="1" applyBorder="1" applyAlignment="1"/>
    <xf numFmtId="0" fontId="20" fillId="2" borderId="0" xfId="2" applyFont="1" applyFill="1" applyAlignment="1">
      <alignment horizontal="centerContinuous" vertical="center" wrapText="1"/>
    </xf>
    <xf numFmtId="0" fontId="22" fillId="2" borderId="0" xfId="1" applyFont="1" applyFill="1" applyAlignment="1">
      <alignment horizontal="centerContinuous" vertical="center" wrapText="1"/>
    </xf>
    <xf numFmtId="0" fontId="19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6" fillId="0" borderId="4" xfId="1" applyFont="1" applyFill="1" applyBorder="1" applyAlignment="1" applyProtection="1">
      <alignment horizontal="center"/>
      <protection hidden="1"/>
    </xf>
    <xf numFmtId="3" fontId="1" fillId="0" borderId="15" xfId="1" applyNumberFormat="1" applyBorder="1" applyAlignment="1">
      <alignment horizontal="right" indent="5"/>
    </xf>
    <xf numFmtId="3" fontId="1" fillId="0" borderId="41" xfId="1" applyNumberFormat="1" applyBorder="1" applyAlignment="1">
      <alignment horizontal="right" indent="5"/>
    </xf>
    <xf numFmtId="0" fontId="20" fillId="0" borderId="8" xfId="1" applyFont="1" applyFill="1" applyBorder="1" applyAlignment="1">
      <alignment horizontal="center" vertical="center"/>
    </xf>
    <xf numFmtId="0" fontId="20" fillId="0" borderId="34" xfId="1" applyFont="1" applyFill="1" applyBorder="1" applyAlignment="1">
      <alignment horizontal="center" vertical="center"/>
    </xf>
    <xf numFmtId="0" fontId="20" fillId="0" borderId="13" xfId="1" applyFont="1" applyFill="1" applyBorder="1" applyAlignment="1">
      <alignment horizontal="center" vertical="center"/>
    </xf>
    <xf numFmtId="0" fontId="20" fillId="0" borderId="6" xfId="1" applyFont="1" applyFill="1" applyBorder="1" applyAlignment="1">
      <alignment horizontal="center" vertical="distributed"/>
    </xf>
    <xf numFmtId="0" fontId="20" fillId="0" borderId="35" xfId="1" applyFont="1" applyFill="1" applyBorder="1" applyAlignment="1">
      <alignment horizontal="center" vertical="distributed"/>
    </xf>
    <xf numFmtId="0" fontId="20" fillId="0" borderId="13" xfId="1" applyFont="1" applyFill="1" applyBorder="1" applyAlignment="1">
      <alignment horizontal="center" vertical="distributed"/>
    </xf>
    <xf numFmtId="3" fontId="20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0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0" fillId="0" borderId="0" xfId="1" applyFont="1" applyFill="1" applyBorder="1" applyAlignment="1">
      <alignment horizontal="center"/>
    </xf>
    <xf numFmtId="0" fontId="20" fillId="0" borderId="37" xfId="1" applyFont="1" applyFill="1" applyBorder="1" applyAlignment="1">
      <alignment horizontal="center"/>
    </xf>
    <xf numFmtId="0" fontId="20" fillId="0" borderId="17" xfId="1" applyFont="1" applyFill="1" applyBorder="1" applyAlignment="1">
      <alignment horizontal="center" vertical="center"/>
    </xf>
    <xf numFmtId="0" fontId="20" fillId="0" borderId="31" xfId="1" applyFont="1" applyFill="1" applyBorder="1" applyAlignment="1">
      <alignment horizontal="center" vertical="center"/>
    </xf>
    <xf numFmtId="0" fontId="20" fillId="0" borderId="8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40" xfId="1" applyFont="1" applyFill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ální_Denni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6334AAE-0A62-4DCF-838F-7C91025CA9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82A4EE0-C091-4F64-B569-1EDCE07346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346057F-C403-4986-8B4F-DD27445BCC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B3D3CC4-BB78-45D0-9A41-1D829B64AB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30D6784-B323-4CF8-9D4A-A8121736EF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BD64D71-E18B-44CF-BD4F-930C1A4247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EA9F231-8035-4744-9B32-0D6AB7D7C1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F5E627A-DF9E-402C-AAFA-BE2FA8C441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48B780F-C9D1-4A4D-873B-7E478BCADC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8A45929-4222-4F53-8ABA-19E29455F2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5BB44F-C22D-4F71-8004-D22F3F1F4E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B3D6192-3519-4A59-9711-6D73E4FB0B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65F94-47B7-4204-9125-634D968DD586}">
  <sheetPr>
    <pageSetUpPr fitToPage="1"/>
  </sheetPr>
  <dimension ref="A1:H49"/>
  <sheetViews>
    <sheetView topLeftCell="A38" workbookViewId="0">
      <selection activeCell="I17" sqref="I17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3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29"/>
      <c r="F14" s="30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8" ht="13.8" thickBot="1" x14ac:dyDescent="0.3">
      <c r="A19" s="45"/>
      <c r="B19" s="46"/>
      <c r="C19" s="47"/>
      <c r="D19" s="48"/>
      <c r="E19" s="49" t="s">
        <v>17</v>
      </c>
      <c r="F19" s="50">
        <v>44592</v>
      </c>
      <c r="G19" s="51"/>
    </row>
    <row r="20" spans="1:8" x14ac:dyDescent="0.25">
      <c r="A20" s="52" t="s">
        <v>18</v>
      </c>
      <c r="B20" s="53"/>
      <c r="C20" s="53"/>
      <c r="D20" s="54">
        <v>1</v>
      </c>
      <c r="E20" s="55">
        <f>+E21+E24+E27+E32</f>
        <v>231147</v>
      </c>
      <c r="F20" s="56">
        <f>+F21+F24+F27+F32</f>
        <v>100</v>
      </c>
    </row>
    <row r="21" spans="1:8" x14ac:dyDescent="0.25">
      <c r="A21" s="57" t="s">
        <v>19</v>
      </c>
      <c r="B21" s="58"/>
      <c r="C21" s="58"/>
      <c r="D21" s="59">
        <v>3</v>
      </c>
      <c r="E21" s="60">
        <f>E22+E23</f>
        <v>8417</v>
      </c>
      <c r="F21" s="61">
        <f>+F22+F23</f>
        <v>3.6414056855594059</v>
      </c>
    </row>
    <row r="22" spans="1:8" x14ac:dyDescent="0.25">
      <c r="A22" s="62" t="s">
        <v>20</v>
      </c>
      <c r="B22" s="63"/>
      <c r="C22" s="63"/>
      <c r="D22" s="59">
        <v>4</v>
      </c>
      <c r="E22" s="60">
        <v>8417</v>
      </c>
      <c r="F22" s="61">
        <f>E22/E20*100</f>
        <v>3.6414056855594059</v>
      </c>
    </row>
    <row r="23" spans="1:8" hidden="1" x14ac:dyDescent="0.25">
      <c r="A23" s="62" t="s">
        <v>21</v>
      </c>
      <c r="B23" s="63"/>
      <c r="C23" s="63"/>
      <c r="D23" s="59">
        <v>5</v>
      </c>
      <c r="E23" s="60">
        <v>0</v>
      </c>
      <c r="F23" s="61">
        <f>E23/E20*100</f>
        <v>0</v>
      </c>
    </row>
    <row r="24" spans="1:8" hidden="1" x14ac:dyDescent="0.25">
      <c r="A24" s="57" t="s">
        <v>22</v>
      </c>
      <c r="B24" s="63"/>
      <c r="C24" s="63"/>
      <c r="D24" s="59">
        <v>9</v>
      </c>
      <c r="E24" s="60">
        <f>E25+E26</f>
        <v>0</v>
      </c>
      <c r="F24" s="61">
        <f>+F25+F26</f>
        <v>0</v>
      </c>
    </row>
    <row r="25" spans="1:8" hidden="1" x14ac:dyDescent="0.25">
      <c r="A25" s="62" t="s">
        <v>23</v>
      </c>
      <c r="B25" s="63"/>
      <c r="C25" s="63"/>
      <c r="D25" s="59">
        <v>10</v>
      </c>
      <c r="E25" s="60">
        <v>0</v>
      </c>
      <c r="F25" s="61">
        <f>E25/$E$20*100</f>
        <v>0</v>
      </c>
    </row>
    <row r="26" spans="1:8" hidden="1" x14ac:dyDescent="0.25">
      <c r="A26" s="62" t="s">
        <v>24</v>
      </c>
      <c r="B26" s="63"/>
      <c r="C26" s="63"/>
      <c r="D26" s="59">
        <v>11</v>
      </c>
      <c r="E26" s="60">
        <v>0</v>
      </c>
      <c r="F26" s="61">
        <f>E26/$E$20*100</f>
        <v>0</v>
      </c>
    </row>
    <row r="27" spans="1:8" x14ac:dyDescent="0.25">
      <c r="A27" s="57" t="s">
        <v>25</v>
      </c>
      <c r="B27" s="63"/>
      <c r="C27" s="63"/>
      <c r="D27" s="59">
        <v>12</v>
      </c>
      <c r="E27" s="60">
        <f>E28+E29</f>
        <v>213582</v>
      </c>
      <c r="F27" s="61">
        <f>+F28+F29+F30</f>
        <v>92.400939661773677</v>
      </c>
    </row>
    <row r="28" spans="1:8" hidden="1" x14ac:dyDescent="0.25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  <c r="H28" s="64"/>
    </row>
    <row r="29" spans="1:8" x14ac:dyDescent="0.25">
      <c r="A29" s="62" t="s">
        <v>27</v>
      </c>
      <c r="B29" s="63"/>
      <c r="C29" s="63"/>
      <c r="D29" s="59">
        <v>14</v>
      </c>
      <c r="E29" s="60">
        <v>213582</v>
      </c>
      <c r="F29" s="61">
        <f>E29/$E$20*100</f>
        <v>92.400939661773677</v>
      </c>
      <c r="H29" s="64"/>
    </row>
    <row r="30" spans="1:8" hidden="1" x14ac:dyDescent="0.25">
      <c r="A30" s="62" t="s">
        <v>28</v>
      </c>
      <c r="B30" s="63"/>
      <c r="C30" s="63"/>
      <c r="D30" s="59">
        <v>15</v>
      </c>
      <c r="E30" s="60">
        <v>0</v>
      </c>
      <c r="F30" s="61">
        <f t="shared" ref="F30:F31" si="0">E30/$E$20*100</f>
        <v>0</v>
      </c>
    </row>
    <row r="31" spans="1:8" hidden="1" x14ac:dyDescent="0.25">
      <c r="A31" s="65" t="s">
        <v>29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8" ht="13.8" thickBot="1" x14ac:dyDescent="0.3">
      <c r="A32" s="70" t="s">
        <v>30</v>
      </c>
      <c r="B32" s="71"/>
      <c r="C32" s="71"/>
      <c r="D32" s="72">
        <v>24</v>
      </c>
      <c r="E32" s="73">
        <v>9148</v>
      </c>
      <c r="F32" s="74">
        <f>E32/$E$20*100</f>
        <v>3.9576546526669176</v>
      </c>
    </row>
    <row r="33" spans="1:6" x14ac:dyDescent="0.25">
      <c r="A33" s="75"/>
      <c r="B33" s="76"/>
      <c r="C33" s="76"/>
      <c r="D33" s="77"/>
      <c r="E33" s="78"/>
      <c r="F33" s="79"/>
    </row>
    <row r="34" spans="1:6" x14ac:dyDescent="0.25">
      <c r="A34" s="75"/>
      <c r="B34" s="76"/>
      <c r="C34" s="76"/>
      <c r="D34" s="77"/>
      <c r="E34" s="78"/>
      <c r="F34" s="79"/>
    </row>
    <row r="35" spans="1:6" ht="15.6" x14ac:dyDescent="0.25">
      <c r="A35" s="80" t="s">
        <v>31</v>
      </c>
      <c r="B35" s="81"/>
      <c r="C35" s="81"/>
      <c r="D35" s="81"/>
      <c r="E35" s="81"/>
      <c r="F35" s="81"/>
    </row>
    <row r="36" spans="1:6" ht="13.8" thickBot="1" x14ac:dyDescent="0.3">
      <c r="B36" s="82"/>
      <c r="C36" s="82"/>
      <c r="D36" s="83"/>
      <c r="E36" s="84"/>
      <c r="F36" s="85"/>
    </row>
    <row r="37" spans="1:6" x14ac:dyDescent="0.25">
      <c r="A37" s="106" t="s">
        <v>32</v>
      </c>
      <c r="B37" s="109" t="s">
        <v>14</v>
      </c>
      <c r="C37" s="112" t="s">
        <v>33</v>
      </c>
      <c r="D37" s="113"/>
      <c r="E37" s="112" t="s">
        <v>34</v>
      </c>
      <c r="F37" s="113"/>
    </row>
    <row r="38" spans="1:6" x14ac:dyDescent="0.25">
      <c r="A38" s="107"/>
      <c r="B38" s="110"/>
      <c r="C38" s="86" t="s">
        <v>35</v>
      </c>
      <c r="D38" s="87" t="s">
        <v>36</v>
      </c>
      <c r="E38" s="86" t="s">
        <v>35</v>
      </c>
      <c r="F38" s="87" t="s">
        <v>36</v>
      </c>
    </row>
    <row r="39" spans="1:6" ht="13.8" thickBot="1" x14ac:dyDescent="0.3">
      <c r="A39" s="108"/>
      <c r="B39" s="111"/>
      <c r="C39" s="114" t="s">
        <v>43</v>
      </c>
      <c r="D39" s="114"/>
      <c r="E39" s="114"/>
      <c r="F39" s="115"/>
    </row>
    <row r="40" spans="1:6" ht="13.8" thickBot="1" x14ac:dyDescent="0.3">
      <c r="A40" s="88" t="s">
        <v>37</v>
      </c>
      <c r="B40" s="89">
        <v>1</v>
      </c>
      <c r="C40" s="90">
        <v>3099438</v>
      </c>
      <c r="D40" s="91">
        <v>1615044</v>
      </c>
      <c r="E40" s="90">
        <v>3267483</v>
      </c>
      <c r="F40" s="92">
        <v>1707401</v>
      </c>
    </row>
    <row r="41" spans="1:6" x14ac:dyDescent="0.25">
      <c r="A41" s="75"/>
      <c r="B41" s="82"/>
      <c r="C41" s="93"/>
      <c r="D41" s="93"/>
      <c r="E41" s="93"/>
      <c r="F41" s="93"/>
    </row>
    <row r="43" spans="1:6" ht="15.6" x14ac:dyDescent="0.25">
      <c r="A43" s="80" t="s">
        <v>38</v>
      </c>
      <c r="B43" s="82"/>
      <c r="C43" s="82"/>
      <c r="D43" s="83"/>
      <c r="E43" s="84"/>
    </row>
    <row r="44" spans="1:6" ht="13.8" thickBot="1" x14ac:dyDescent="0.3">
      <c r="A44" s="75"/>
      <c r="B44" s="82"/>
      <c r="C44" s="94"/>
      <c r="D44" s="94"/>
    </row>
    <row r="45" spans="1:6" x14ac:dyDescent="0.25">
      <c r="A45" s="116" t="s">
        <v>32</v>
      </c>
      <c r="B45" s="118" t="s">
        <v>14</v>
      </c>
      <c r="C45" s="119" t="s">
        <v>39</v>
      </c>
      <c r="D45" s="120"/>
      <c r="E45" s="95"/>
    </row>
    <row r="46" spans="1:6" ht="13.8" thickBot="1" x14ac:dyDescent="0.3">
      <c r="A46" s="117"/>
      <c r="B46" s="111"/>
      <c r="C46" s="96" t="s">
        <v>40</v>
      </c>
      <c r="D46" s="97">
        <f>F19</f>
        <v>44592</v>
      </c>
      <c r="E46" s="29"/>
    </row>
    <row r="47" spans="1:6" ht="13.8" thickBot="1" x14ac:dyDescent="0.3">
      <c r="A47" s="88" t="s">
        <v>37</v>
      </c>
      <c r="B47" s="54">
        <v>1</v>
      </c>
      <c r="C47" s="104">
        <v>229661146</v>
      </c>
      <c r="D47" s="105"/>
      <c r="E47" s="98"/>
    </row>
    <row r="49" spans="1:6" ht="52.8" x14ac:dyDescent="0.3">
      <c r="A49" s="99" t="s">
        <v>41</v>
      </c>
      <c r="B49" s="100"/>
      <c r="C49" s="100"/>
      <c r="D49" s="101"/>
      <c r="E49" s="101"/>
      <c r="F49" s="102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BDEBAE-AA48-4D36-A14C-1108AE344AFD}">
  <sheetPr>
    <pageSetUpPr fitToPage="1"/>
  </sheetPr>
  <dimension ref="A1:H49"/>
  <sheetViews>
    <sheetView workbookViewId="0">
      <selection activeCell="E47" sqref="E47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3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29"/>
      <c r="F14" s="30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8" ht="13.8" thickBot="1" x14ac:dyDescent="0.3">
      <c r="A19" s="45"/>
      <c r="B19" s="46"/>
      <c r="C19" s="47"/>
      <c r="D19" s="48"/>
      <c r="E19" s="49" t="s">
        <v>17</v>
      </c>
      <c r="F19" s="50">
        <v>44865</v>
      </c>
      <c r="G19" s="51"/>
    </row>
    <row r="20" spans="1:8" x14ac:dyDescent="0.25">
      <c r="A20" s="52" t="s">
        <v>18</v>
      </c>
      <c r="B20" s="53"/>
      <c r="C20" s="53"/>
      <c r="D20" s="54">
        <v>1</v>
      </c>
      <c r="E20" s="55">
        <f>+E21+E24+E27+E32</f>
        <v>210711</v>
      </c>
      <c r="F20" s="56">
        <f>+F21+F24+F27+F32</f>
        <v>100.00000000000001</v>
      </c>
    </row>
    <row r="21" spans="1:8" x14ac:dyDescent="0.25">
      <c r="A21" s="57" t="s">
        <v>19</v>
      </c>
      <c r="B21" s="58"/>
      <c r="C21" s="58"/>
      <c r="D21" s="59">
        <v>3</v>
      </c>
      <c r="E21" s="60">
        <f>E22+E23</f>
        <v>17946</v>
      </c>
      <c r="F21" s="61">
        <f>+F22+F23</f>
        <v>8.5168785682759811</v>
      </c>
    </row>
    <row r="22" spans="1:8" x14ac:dyDescent="0.25">
      <c r="A22" s="62" t="s">
        <v>20</v>
      </c>
      <c r="B22" s="63"/>
      <c r="C22" s="63"/>
      <c r="D22" s="59">
        <v>4</v>
      </c>
      <c r="E22" s="60">
        <v>17946</v>
      </c>
      <c r="F22" s="61">
        <f>E22/E20*100</f>
        <v>8.5168785682759811</v>
      </c>
    </row>
    <row r="23" spans="1:8" hidden="1" x14ac:dyDescent="0.25">
      <c r="A23" s="62" t="s">
        <v>21</v>
      </c>
      <c r="B23" s="63"/>
      <c r="C23" s="63"/>
      <c r="D23" s="59">
        <v>5</v>
      </c>
      <c r="E23" s="60">
        <v>0</v>
      </c>
      <c r="F23" s="61">
        <f>E23/E20*100</f>
        <v>0</v>
      </c>
    </row>
    <row r="24" spans="1:8" hidden="1" x14ac:dyDescent="0.25">
      <c r="A24" s="57" t="s">
        <v>22</v>
      </c>
      <c r="B24" s="63"/>
      <c r="C24" s="63"/>
      <c r="D24" s="59">
        <v>9</v>
      </c>
      <c r="E24" s="60">
        <f>E25+E26</f>
        <v>0</v>
      </c>
      <c r="F24" s="61">
        <f>+F25+F26</f>
        <v>0</v>
      </c>
    </row>
    <row r="25" spans="1:8" hidden="1" x14ac:dyDescent="0.25">
      <c r="A25" s="62" t="s">
        <v>23</v>
      </c>
      <c r="B25" s="63"/>
      <c r="C25" s="63"/>
      <c r="D25" s="59">
        <v>10</v>
      </c>
      <c r="E25" s="60">
        <v>0</v>
      </c>
      <c r="F25" s="61">
        <f>E25/$E$20*100</f>
        <v>0</v>
      </c>
    </row>
    <row r="26" spans="1:8" hidden="1" x14ac:dyDescent="0.25">
      <c r="A26" s="62" t="s">
        <v>24</v>
      </c>
      <c r="B26" s="63"/>
      <c r="C26" s="63"/>
      <c r="D26" s="59">
        <v>11</v>
      </c>
      <c r="E26" s="60">
        <v>0</v>
      </c>
      <c r="F26" s="61">
        <f>E26/$E$20*100</f>
        <v>0</v>
      </c>
    </row>
    <row r="27" spans="1:8" x14ac:dyDescent="0.25">
      <c r="A27" s="57" t="s">
        <v>25</v>
      </c>
      <c r="B27" s="63"/>
      <c r="C27" s="63"/>
      <c r="D27" s="59">
        <v>12</v>
      </c>
      <c r="E27" s="60">
        <f>E28+E29</f>
        <v>185451</v>
      </c>
      <c r="F27" s="61">
        <f>+F28+F29+F30</f>
        <v>88.012016458561732</v>
      </c>
    </row>
    <row r="28" spans="1:8" hidden="1" x14ac:dyDescent="0.25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  <c r="H28" s="64"/>
    </row>
    <row r="29" spans="1:8" x14ac:dyDescent="0.25">
      <c r="A29" s="62" t="s">
        <v>27</v>
      </c>
      <c r="B29" s="63"/>
      <c r="C29" s="63"/>
      <c r="D29" s="59">
        <v>14</v>
      </c>
      <c r="E29" s="60">
        <v>185451</v>
      </c>
      <c r="F29" s="61">
        <f>E29/$E$20*100</f>
        <v>88.012016458561732</v>
      </c>
      <c r="H29" s="64"/>
    </row>
    <row r="30" spans="1:8" hidden="1" x14ac:dyDescent="0.25">
      <c r="A30" s="62" t="s">
        <v>28</v>
      </c>
      <c r="B30" s="63"/>
      <c r="C30" s="63"/>
      <c r="D30" s="59">
        <v>15</v>
      </c>
      <c r="E30" s="60">
        <v>0</v>
      </c>
      <c r="F30" s="61">
        <f t="shared" ref="F30:F31" si="0">E30/$E$20*100</f>
        <v>0</v>
      </c>
    </row>
    <row r="31" spans="1:8" hidden="1" x14ac:dyDescent="0.25">
      <c r="A31" s="65" t="s">
        <v>29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8" ht="13.8" thickBot="1" x14ac:dyDescent="0.3">
      <c r="A32" s="70" t="s">
        <v>30</v>
      </c>
      <c r="B32" s="71"/>
      <c r="C32" s="71"/>
      <c r="D32" s="72">
        <v>24</v>
      </c>
      <c r="E32" s="73">
        <v>7314</v>
      </c>
      <c r="F32" s="74">
        <f>E32/$E$20*100</f>
        <v>3.4711049731622938</v>
      </c>
    </row>
    <row r="33" spans="1:6" x14ac:dyDescent="0.25">
      <c r="A33" s="75"/>
      <c r="B33" s="76"/>
      <c r="C33" s="76"/>
      <c r="D33" s="77"/>
      <c r="E33" s="78"/>
      <c r="F33" s="79"/>
    </row>
    <row r="34" spans="1:6" x14ac:dyDescent="0.25">
      <c r="A34" s="75"/>
      <c r="B34" s="76"/>
      <c r="C34" s="76"/>
      <c r="D34" s="77"/>
      <c r="E34" s="78"/>
      <c r="F34" s="79"/>
    </row>
    <row r="35" spans="1:6" ht="15.6" x14ac:dyDescent="0.25">
      <c r="A35" s="80" t="s">
        <v>31</v>
      </c>
      <c r="B35" s="81"/>
      <c r="C35" s="81"/>
      <c r="D35" s="81"/>
      <c r="E35" s="81"/>
      <c r="F35" s="81"/>
    </row>
    <row r="36" spans="1:6" ht="13.8" thickBot="1" x14ac:dyDescent="0.3">
      <c r="B36" s="82"/>
      <c r="C36" s="82"/>
      <c r="D36" s="83"/>
      <c r="E36" s="84"/>
      <c r="F36" s="85"/>
    </row>
    <row r="37" spans="1:6" x14ac:dyDescent="0.25">
      <c r="A37" s="106" t="s">
        <v>32</v>
      </c>
      <c r="B37" s="109" t="s">
        <v>14</v>
      </c>
      <c r="C37" s="112" t="s">
        <v>33</v>
      </c>
      <c r="D37" s="113"/>
      <c r="E37" s="112" t="s">
        <v>34</v>
      </c>
      <c r="F37" s="113"/>
    </row>
    <row r="38" spans="1:6" x14ac:dyDescent="0.25">
      <c r="A38" s="107"/>
      <c r="B38" s="110"/>
      <c r="C38" s="86" t="s">
        <v>35</v>
      </c>
      <c r="D38" s="87" t="s">
        <v>36</v>
      </c>
      <c r="E38" s="86" t="s">
        <v>35</v>
      </c>
      <c r="F38" s="87" t="s">
        <v>36</v>
      </c>
    </row>
    <row r="39" spans="1:6" ht="13.8" thickBot="1" x14ac:dyDescent="0.3">
      <c r="A39" s="108"/>
      <c r="B39" s="111"/>
      <c r="C39" s="114" t="s">
        <v>52</v>
      </c>
      <c r="D39" s="114"/>
      <c r="E39" s="114"/>
      <c r="F39" s="115"/>
    </row>
    <row r="40" spans="1:6" ht="13.8" thickBot="1" x14ac:dyDescent="0.3">
      <c r="A40" s="88" t="s">
        <v>37</v>
      </c>
      <c r="B40" s="89">
        <v>1</v>
      </c>
      <c r="C40" s="90">
        <v>1552564</v>
      </c>
      <c r="D40" s="91">
        <v>797280</v>
      </c>
      <c r="E40" s="90">
        <v>1464584</v>
      </c>
      <c r="F40" s="92">
        <v>756039</v>
      </c>
    </row>
    <row r="41" spans="1:6" x14ac:dyDescent="0.25">
      <c r="A41" s="75"/>
      <c r="B41" s="82"/>
      <c r="C41" s="93"/>
      <c r="D41" s="93"/>
      <c r="E41" s="93"/>
      <c r="F41" s="93"/>
    </row>
    <row r="43" spans="1:6" ht="15.6" x14ac:dyDescent="0.25">
      <c r="A43" s="80" t="s">
        <v>38</v>
      </c>
      <c r="B43" s="82"/>
      <c r="C43" s="82"/>
      <c r="D43" s="83"/>
      <c r="E43" s="84"/>
    </row>
    <row r="44" spans="1:6" ht="13.8" thickBot="1" x14ac:dyDescent="0.3">
      <c r="A44" s="75"/>
      <c r="B44" s="82"/>
      <c r="C44" s="94"/>
      <c r="D44" s="94"/>
    </row>
    <row r="45" spans="1:6" x14ac:dyDescent="0.25">
      <c r="A45" s="116" t="s">
        <v>32</v>
      </c>
      <c r="B45" s="118" t="s">
        <v>14</v>
      </c>
      <c r="C45" s="119" t="s">
        <v>39</v>
      </c>
      <c r="D45" s="120"/>
      <c r="E45" s="95"/>
    </row>
    <row r="46" spans="1:6" ht="13.8" thickBot="1" x14ac:dyDescent="0.3">
      <c r="A46" s="117"/>
      <c r="B46" s="111"/>
      <c r="C46" s="96" t="s">
        <v>40</v>
      </c>
      <c r="D46" s="97">
        <f>F19</f>
        <v>44865</v>
      </c>
      <c r="E46" s="29"/>
    </row>
    <row r="47" spans="1:6" ht="13.8" thickBot="1" x14ac:dyDescent="0.3">
      <c r="A47" s="88" t="s">
        <v>37</v>
      </c>
      <c r="B47" s="54">
        <v>1</v>
      </c>
      <c r="C47" s="104">
        <v>210378024</v>
      </c>
      <c r="D47" s="105"/>
      <c r="E47" s="98"/>
    </row>
    <row r="49" spans="1:6" ht="52.8" x14ac:dyDescent="0.3">
      <c r="A49" s="99" t="s">
        <v>41</v>
      </c>
      <c r="B49" s="100"/>
      <c r="C49" s="100"/>
      <c r="D49" s="101"/>
      <c r="E49" s="101"/>
      <c r="F49" s="102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EA21E-ED25-4D25-9677-E0D4FCE5659C}">
  <sheetPr>
    <pageSetUpPr fitToPage="1"/>
  </sheetPr>
  <dimension ref="A1:H49"/>
  <sheetViews>
    <sheetView workbookViewId="0">
      <selection activeCell="H7" sqref="H7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3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29"/>
      <c r="F14" s="30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8" ht="13.8" thickBot="1" x14ac:dyDescent="0.3">
      <c r="A19" s="45"/>
      <c r="B19" s="46"/>
      <c r="C19" s="47"/>
      <c r="D19" s="48"/>
      <c r="E19" s="49" t="s">
        <v>17</v>
      </c>
      <c r="F19" s="50">
        <v>44895</v>
      </c>
      <c r="G19" s="51"/>
    </row>
    <row r="20" spans="1:8" x14ac:dyDescent="0.25">
      <c r="A20" s="52" t="s">
        <v>18</v>
      </c>
      <c r="B20" s="53"/>
      <c r="C20" s="53"/>
      <c r="D20" s="54">
        <v>1</v>
      </c>
      <c r="E20" s="55">
        <f>+E21+E24+E27+E32</f>
        <v>216609</v>
      </c>
      <c r="F20" s="56">
        <f>+F21+F24+F27+F32</f>
        <v>99.999999999999986</v>
      </c>
    </row>
    <row r="21" spans="1:8" x14ac:dyDescent="0.25">
      <c r="A21" s="57" t="s">
        <v>19</v>
      </c>
      <c r="B21" s="58"/>
      <c r="C21" s="58"/>
      <c r="D21" s="59">
        <v>3</v>
      </c>
      <c r="E21" s="60">
        <f>E22+E23</f>
        <v>7415</v>
      </c>
      <c r="F21" s="61">
        <f>+F22+F23</f>
        <v>3.4232187951562492</v>
      </c>
    </row>
    <row r="22" spans="1:8" x14ac:dyDescent="0.25">
      <c r="A22" s="62" t="s">
        <v>20</v>
      </c>
      <c r="B22" s="63"/>
      <c r="C22" s="63"/>
      <c r="D22" s="59">
        <v>4</v>
      </c>
      <c r="E22" s="60">
        <v>7415</v>
      </c>
      <c r="F22" s="61">
        <f>E22/E20*100</f>
        <v>3.4232187951562492</v>
      </c>
    </row>
    <row r="23" spans="1:8" hidden="1" x14ac:dyDescent="0.25">
      <c r="A23" s="62" t="s">
        <v>21</v>
      </c>
      <c r="B23" s="63"/>
      <c r="C23" s="63"/>
      <c r="D23" s="59">
        <v>5</v>
      </c>
      <c r="E23" s="60">
        <v>0</v>
      </c>
      <c r="F23" s="61">
        <f>E23/E20*100</f>
        <v>0</v>
      </c>
    </row>
    <row r="24" spans="1:8" hidden="1" x14ac:dyDescent="0.25">
      <c r="A24" s="57" t="s">
        <v>22</v>
      </c>
      <c r="B24" s="63"/>
      <c r="C24" s="63"/>
      <c r="D24" s="59">
        <v>9</v>
      </c>
      <c r="E24" s="60">
        <f>E25+E26</f>
        <v>0</v>
      </c>
      <c r="F24" s="61">
        <f>+F25+F26</f>
        <v>0</v>
      </c>
    </row>
    <row r="25" spans="1:8" hidden="1" x14ac:dyDescent="0.25">
      <c r="A25" s="62" t="s">
        <v>23</v>
      </c>
      <c r="B25" s="63"/>
      <c r="C25" s="63"/>
      <c r="D25" s="59">
        <v>10</v>
      </c>
      <c r="E25" s="60">
        <v>0</v>
      </c>
      <c r="F25" s="61">
        <f>E25/$E$20*100</f>
        <v>0</v>
      </c>
    </row>
    <row r="26" spans="1:8" hidden="1" x14ac:dyDescent="0.25">
      <c r="A26" s="62" t="s">
        <v>24</v>
      </c>
      <c r="B26" s="63"/>
      <c r="C26" s="63"/>
      <c r="D26" s="59">
        <v>11</v>
      </c>
      <c r="E26" s="60">
        <v>0</v>
      </c>
      <c r="F26" s="61">
        <f>E26/$E$20*100</f>
        <v>0</v>
      </c>
    </row>
    <row r="27" spans="1:8" x14ac:dyDescent="0.25">
      <c r="A27" s="57" t="s">
        <v>25</v>
      </c>
      <c r="B27" s="63"/>
      <c r="C27" s="63"/>
      <c r="D27" s="59">
        <v>12</v>
      </c>
      <c r="E27" s="60">
        <f>E28+E29</f>
        <v>199384</v>
      </c>
      <c r="F27" s="61">
        <f>+F28+F29+F30</f>
        <v>92.047883513612078</v>
      </c>
    </row>
    <row r="28" spans="1:8" hidden="1" x14ac:dyDescent="0.25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  <c r="H28" s="64"/>
    </row>
    <row r="29" spans="1:8" x14ac:dyDescent="0.25">
      <c r="A29" s="62" t="s">
        <v>27</v>
      </c>
      <c r="B29" s="63"/>
      <c r="C29" s="63"/>
      <c r="D29" s="59">
        <v>14</v>
      </c>
      <c r="E29" s="60">
        <v>199384</v>
      </c>
      <c r="F29" s="61">
        <f>E29/$E$20*100</f>
        <v>92.047883513612078</v>
      </c>
      <c r="H29" s="64"/>
    </row>
    <row r="30" spans="1:8" hidden="1" x14ac:dyDescent="0.25">
      <c r="A30" s="62" t="s">
        <v>28</v>
      </c>
      <c r="B30" s="63"/>
      <c r="C30" s="63"/>
      <c r="D30" s="59">
        <v>15</v>
      </c>
      <c r="E30" s="60">
        <v>0</v>
      </c>
      <c r="F30" s="61">
        <f t="shared" ref="F30:F31" si="0">E30/$E$20*100</f>
        <v>0</v>
      </c>
    </row>
    <row r="31" spans="1:8" hidden="1" x14ac:dyDescent="0.25">
      <c r="A31" s="65" t="s">
        <v>29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8" ht="13.8" thickBot="1" x14ac:dyDescent="0.3">
      <c r="A32" s="70" t="s">
        <v>30</v>
      </c>
      <c r="B32" s="71"/>
      <c r="C32" s="71"/>
      <c r="D32" s="72">
        <v>24</v>
      </c>
      <c r="E32" s="73">
        <v>9810</v>
      </c>
      <c r="F32" s="74">
        <f>E32/$E$20*100</f>
        <v>4.5288976912316663</v>
      </c>
    </row>
    <row r="33" spans="1:6" x14ac:dyDescent="0.25">
      <c r="A33" s="75"/>
      <c r="B33" s="76"/>
      <c r="C33" s="76"/>
      <c r="D33" s="77"/>
      <c r="E33" s="78"/>
      <c r="F33" s="79"/>
    </row>
    <row r="34" spans="1:6" x14ac:dyDescent="0.25">
      <c r="A34" s="75"/>
      <c r="B34" s="76"/>
      <c r="C34" s="76"/>
      <c r="D34" s="77"/>
      <c r="E34" s="78"/>
      <c r="F34" s="79"/>
    </row>
    <row r="35" spans="1:6" ht="15.6" x14ac:dyDescent="0.25">
      <c r="A35" s="80" t="s">
        <v>31</v>
      </c>
      <c r="B35" s="81"/>
      <c r="C35" s="81"/>
      <c r="D35" s="81"/>
      <c r="E35" s="81"/>
      <c r="F35" s="81"/>
    </row>
    <row r="36" spans="1:6" ht="13.8" thickBot="1" x14ac:dyDescent="0.3">
      <c r="B36" s="82"/>
      <c r="C36" s="82"/>
      <c r="D36" s="83"/>
      <c r="E36" s="84"/>
      <c r="F36" s="85"/>
    </row>
    <row r="37" spans="1:6" x14ac:dyDescent="0.25">
      <c r="A37" s="106" t="s">
        <v>32</v>
      </c>
      <c r="B37" s="109" t="s">
        <v>14</v>
      </c>
      <c r="C37" s="112" t="s">
        <v>33</v>
      </c>
      <c r="D37" s="113"/>
      <c r="E37" s="112" t="s">
        <v>34</v>
      </c>
      <c r="F37" s="113"/>
    </row>
    <row r="38" spans="1:6" x14ac:dyDescent="0.25">
      <c r="A38" s="107"/>
      <c r="B38" s="110"/>
      <c r="C38" s="86" t="s">
        <v>35</v>
      </c>
      <c r="D38" s="87" t="s">
        <v>36</v>
      </c>
      <c r="E38" s="86" t="s">
        <v>35</v>
      </c>
      <c r="F38" s="87" t="s">
        <v>36</v>
      </c>
    </row>
    <row r="39" spans="1:6" ht="13.8" thickBot="1" x14ac:dyDescent="0.3">
      <c r="A39" s="108"/>
      <c r="B39" s="111"/>
      <c r="C39" s="114" t="s">
        <v>53</v>
      </c>
      <c r="D39" s="114"/>
      <c r="E39" s="114"/>
      <c r="F39" s="115"/>
    </row>
    <row r="40" spans="1:6" ht="13.8" thickBot="1" x14ac:dyDescent="0.3">
      <c r="A40" s="88" t="s">
        <v>37</v>
      </c>
      <c r="B40" s="89">
        <v>1</v>
      </c>
      <c r="C40" s="90">
        <v>3069091</v>
      </c>
      <c r="D40" s="91">
        <v>17804232</v>
      </c>
      <c r="E40" s="90">
        <v>2913462</v>
      </c>
      <c r="F40" s="92">
        <v>16737294</v>
      </c>
    </row>
    <row r="41" spans="1:6" x14ac:dyDescent="0.25">
      <c r="A41" s="75"/>
      <c r="B41" s="82"/>
      <c r="C41" s="93"/>
      <c r="D41" s="93"/>
      <c r="E41" s="93"/>
      <c r="F41" s="93"/>
    </row>
    <row r="43" spans="1:6" ht="15.6" x14ac:dyDescent="0.25">
      <c r="A43" s="80" t="s">
        <v>38</v>
      </c>
      <c r="B43" s="82"/>
      <c r="C43" s="82"/>
      <c r="D43" s="83"/>
      <c r="E43" s="84"/>
    </row>
    <row r="44" spans="1:6" ht="13.8" thickBot="1" x14ac:dyDescent="0.3">
      <c r="A44" s="75"/>
      <c r="B44" s="82"/>
      <c r="C44" s="94"/>
      <c r="D44" s="94"/>
    </row>
    <row r="45" spans="1:6" x14ac:dyDescent="0.25">
      <c r="A45" s="116" t="s">
        <v>32</v>
      </c>
      <c r="B45" s="118" t="s">
        <v>14</v>
      </c>
      <c r="C45" s="119" t="s">
        <v>39</v>
      </c>
      <c r="D45" s="120"/>
      <c r="E45" s="95"/>
    </row>
    <row r="46" spans="1:6" ht="13.8" thickBot="1" x14ac:dyDescent="0.3">
      <c r="A46" s="117"/>
      <c r="B46" s="111"/>
      <c r="C46" s="96" t="s">
        <v>40</v>
      </c>
      <c r="D46" s="97">
        <f>F19</f>
        <v>44895</v>
      </c>
      <c r="E46" s="29"/>
    </row>
    <row r="47" spans="1:6" ht="13.8" thickBot="1" x14ac:dyDescent="0.3">
      <c r="A47" s="88" t="s">
        <v>37</v>
      </c>
      <c r="B47" s="54">
        <v>1</v>
      </c>
      <c r="C47" s="104">
        <v>213020173</v>
      </c>
      <c r="D47" s="105"/>
      <c r="E47" s="98"/>
    </row>
    <row r="49" spans="1:6" ht="52.8" x14ac:dyDescent="0.3">
      <c r="A49" s="99" t="s">
        <v>41</v>
      </c>
      <c r="B49" s="100"/>
      <c r="C49" s="100"/>
      <c r="D49" s="101"/>
      <c r="E49" s="101"/>
      <c r="F49" s="102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C60BF-823A-4CDA-9940-CAE218CF4781}">
  <sheetPr>
    <pageSetUpPr fitToPage="1"/>
  </sheetPr>
  <dimension ref="A1:H49"/>
  <sheetViews>
    <sheetView tabSelected="1" workbookViewId="0">
      <selection activeCell="G14" sqref="G14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3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29"/>
      <c r="F14" s="30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8" ht="13.8" thickBot="1" x14ac:dyDescent="0.3">
      <c r="A19" s="45"/>
      <c r="B19" s="46"/>
      <c r="C19" s="47"/>
      <c r="D19" s="48"/>
      <c r="E19" s="49" t="s">
        <v>17</v>
      </c>
      <c r="F19" s="50">
        <v>44926</v>
      </c>
      <c r="G19" s="51"/>
    </row>
    <row r="20" spans="1:8" x14ac:dyDescent="0.25">
      <c r="A20" s="52" t="s">
        <v>18</v>
      </c>
      <c r="B20" s="53"/>
      <c r="C20" s="53"/>
      <c r="D20" s="54">
        <v>1</v>
      </c>
      <c r="E20" s="55">
        <f>+E21+E24+E27+E32</f>
        <v>211765</v>
      </c>
      <c r="F20" s="56">
        <f>+F21+F24+F27+F32</f>
        <v>100</v>
      </c>
    </row>
    <row r="21" spans="1:8" x14ac:dyDescent="0.25">
      <c r="A21" s="57" t="s">
        <v>19</v>
      </c>
      <c r="B21" s="58"/>
      <c r="C21" s="58"/>
      <c r="D21" s="59">
        <v>3</v>
      </c>
      <c r="E21" s="60">
        <f>E22+E23</f>
        <v>9807</v>
      </c>
      <c r="F21" s="61">
        <f>+F22+F23</f>
        <v>4.6310769012820812</v>
      </c>
    </row>
    <row r="22" spans="1:8" x14ac:dyDescent="0.25">
      <c r="A22" s="62" t="s">
        <v>20</v>
      </c>
      <c r="B22" s="63"/>
      <c r="C22" s="63"/>
      <c r="D22" s="59">
        <v>4</v>
      </c>
      <c r="E22" s="60">
        <v>9807</v>
      </c>
      <c r="F22" s="61">
        <f>E22/E20*100</f>
        <v>4.6310769012820812</v>
      </c>
    </row>
    <row r="23" spans="1:8" hidden="1" x14ac:dyDescent="0.25">
      <c r="A23" s="62" t="s">
        <v>21</v>
      </c>
      <c r="B23" s="63"/>
      <c r="C23" s="63"/>
      <c r="D23" s="59">
        <v>5</v>
      </c>
      <c r="E23" s="60">
        <v>0</v>
      </c>
      <c r="F23" s="61">
        <f>E23/E20*100</f>
        <v>0</v>
      </c>
    </row>
    <row r="24" spans="1:8" hidden="1" x14ac:dyDescent="0.25">
      <c r="A24" s="57" t="s">
        <v>22</v>
      </c>
      <c r="B24" s="63"/>
      <c r="C24" s="63"/>
      <c r="D24" s="59">
        <v>9</v>
      </c>
      <c r="E24" s="60">
        <f>E25+E26</f>
        <v>0</v>
      </c>
      <c r="F24" s="61">
        <f>+F25+F26</f>
        <v>0</v>
      </c>
    </row>
    <row r="25" spans="1:8" hidden="1" x14ac:dyDescent="0.25">
      <c r="A25" s="62" t="s">
        <v>23</v>
      </c>
      <c r="B25" s="63"/>
      <c r="C25" s="63"/>
      <c r="D25" s="59">
        <v>10</v>
      </c>
      <c r="E25" s="60">
        <v>0</v>
      </c>
      <c r="F25" s="61">
        <f>E25/$E$20*100</f>
        <v>0</v>
      </c>
    </row>
    <row r="26" spans="1:8" hidden="1" x14ac:dyDescent="0.25">
      <c r="A26" s="62" t="s">
        <v>24</v>
      </c>
      <c r="B26" s="63"/>
      <c r="C26" s="63"/>
      <c r="D26" s="59">
        <v>11</v>
      </c>
      <c r="E26" s="60">
        <v>0</v>
      </c>
      <c r="F26" s="61">
        <f>E26/$E$20*100</f>
        <v>0</v>
      </c>
    </row>
    <row r="27" spans="1:8" x14ac:dyDescent="0.25">
      <c r="A27" s="57" t="s">
        <v>25</v>
      </c>
      <c r="B27" s="63"/>
      <c r="C27" s="63"/>
      <c r="D27" s="59">
        <v>12</v>
      </c>
      <c r="E27" s="60">
        <f>E28+E29</f>
        <v>192953</v>
      </c>
      <c r="F27" s="61">
        <f>+F28+F29+F30</f>
        <v>91.116567893655699</v>
      </c>
    </row>
    <row r="28" spans="1:8" hidden="1" x14ac:dyDescent="0.25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  <c r="H28" s="64"/>
    </row>
    <row r="29" spans="1:8" x14ac:dyDescent="0.25">
      <c r="A29" s="62" t="s">
        <v>27</v>
      </c>
      <c r="B29" s="63"/>
      <c r="C29" s="63"/>
      <c r="D29" s="59">
        <v>14</v>
      </c>
      <c r="E29" s="60">
        <v>192953</v>
      </c>
      <c r="F29" s="61">
        <f>E29/$E$20*100</f>
        <v>91.116567893655699</v>
      </c>
      <c r="H29" s="64"/>
    </row>
    <row r="30" spans="1:8" hidden="1" x14ac:dyDescent="0.25">
      <c r="A30" s="62" t="s">
        <v>28</v>
      </c>
      <c r="B30" s="63"/>
      <c r="C30" s="63"/>
      <c r="D30" s="59">
        <v>15</v>
      </c>
      <c r="E30" s="60">
        <v>0</v>
      </c>
      <c r="F30" s="61">
        <f t="shared" ref="F30:F31" si="0">E30/$E$20*100</f>
        <v>0</v>
      </c>
    </row>
    <row r="31" spans="1:8" hidden="1" x14ac:dyDescent="0.25">
      <c r="A31" s="65" t="s">
        <v>29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8" ht="13.8" thickBot="1" x14ac:dyDescent="0.3">
      <c r="A32" s="70" t="s">
        <v>30</v>
      </c>
      <c r="B32" s="71"/>
      <c r="C32" s="71"/>
      <c r="D32" s="72">
        <v>24</v>
      </c>
      <c r="E32" s="73">
        <v>9005</v>
      </c>
      <c r="F32" s="74">
        <f>E32/$E$20*100</f>
        <v>4.2523552050622149</v>
      </c>
    </row>
    <row r="33" spans="1:6" x14ac:dyDescent="0.25">
      <c r="A33" s="75"/>
      <c r="B33" s="76"/>
      <c r="C33" s="76"/>
      <c r="D33" s="77"/>
      <c r="E33" s="78"/>
      <c r="F33" s="79"/>
    </row>
    <row r="34" spans="1:6" x14ac:dyDescent="0.25">
      <c r="A34" s="75"/>
      <c r="B34" s="76"/>
      <c r="C34" s="76"/>
      <c r="D34" s="77"/>
      <c r="E34" s="78"/>
      <c r="F34" s="79"/>
    </row>
    <row r="35" spans="1:6" ht="15.6" x14ac:dyDescent="0.25">
      <c r="A35" s="80" t="s">
        <v>31</v>
      </c>
      <c r="B35" s="81"/>
      <c r="C35" s="81"/>
      <c r="D35" s="81"/>
      <c r="E35" s="81"/>
      <c r="F35" s="81"/>
    </row>
    <row r="36" spans="1:6" ht="13.8" thickBot="1" x14ac:dyDescent="0.3">
      <c r="B36" s="82"/>
      <c r="C36" s="82"/>
      <c r="D36" s="83"/>
      <c r="E36" s="84"/>
      <c r="F36" s="85"/>
    </row>
    <row r="37" spans="1:6" x14ac:dyDescent="0.25">
      <c r="A37" s="106" t="s">
        <v>32</v>
      </c>
      <c r="B37" s="109" t="s">
        <v>14</v>
      </c>
      <c r="C37" s="112" t="s">
        <v>33</v>
      </c>
      <c r="D37" s="113"/>
      <c r="E37" s="112" t="s">
        <v>34</v>
      </c>
      <c r="F37" s="113"/>
    </row>
    <row r="38" spans="1:6" x14ac:dyDescent="0.25">
      <c r="A38" s="107"/>
      <c r="B38" s="110"/>
      <c r="C38" s="86" t="s">
        <v>35</v>
      </c>
      <c r="D38" s="87" t="s">
        <v>36</v>
      </c>
      <c r="E38" s="86" t="s">
        <v>35</v>
      </c>
      <c r="F38" s="87" t="s">
        <v>36</v>
      </c>
    </row>
    <row r="39" spans="1:6" ht="13.8" thickBot="1" x14ac:dyDescent="0.3">
      <c r="A39" s="108"/>
      <c r="B39" s="111"/>
      <c r="C39" s="114" t="s">
        <v>54</v>
      </c>
      <c r="D39" s="114"/>
      <c r="E39" s="114"/>
      <c r="F39" s="115"/>
    </row>
    <row r="40" spans="1:6" ht="13.8" thickBot="1" x14ac:dyDescent="0.3">
      <c r="A40" s="88" t="s">
        <v>37</v>
      </c>
      <c r="B40" s="89">
        <v>1</v>
      </c>
      <c r="C40" s="90">
        <v>2124053</v>
      </c>
      <c r="D40" s="91">
        <v>1873790</v>
      </c>
      <c r="E40" s="90">
        <v>2080673</v>
      </c>
      <c r="F40" s="92">
        <v>1847627</v>
      </c>
    </row>
    <row r="41" spans="1:6" x14ac:dyDescent="0.25">
      <c r="A41" s="75"/>
      <c r="B41" s="82"/>
      <c r="C41" s="93"/>
      <c r="D41" s="93"/>
      <c r="E41" s="93"/>
      <c r="F41" s="93"/>
    </row>
    <row r="43" spans="1:6" ht="15.6" x14ac:dyDescent="0.25">
      <c r="A43" s="80" t="s">
        <v>38</v>
      </c>
      <c r="B43" s="82"/>
      <c r="C43" s="82"/>
      <c r="D43" s="83"/>
      <c r="E43" s="84"/>
    </row>
    <row r="44" spans="1:6" ht="13.8" thickBot="1" x14ac:dyDescent="0.3">
      <c r="A44" s="75"/>
      <c r="B44" s="82"/>
      <c r="C44" s="94"/>
      <c r="D44" s="94"/>
    </row>
    <row r="45" spans="1:6" x14ac:dyDescent="0.25">
      <c r="A45" s="116" t="s">
        <v>32</v>
      </c>
      <c r="B45" s="118" t="s">
        <v>14</v>
      </c>
      <c r="C45" s="119" t="s">
        <v>39</v>
      </c>
      <c r="D45" s="120"/>
      <c r="E45" s="95"/>
    </row>
    <row r="46" spans="1:6" ht="13.8" thickBot="1" x14ac:dyDescent="0.3">
      <c r="A46" s="117"/>
      <c r="B46" s="111"/>
      <c r="C46" s="96" t="s">
        <v>40</v>
      </c>
      <c r="D46" s="97">
        <f>F19</f>
        <v>44926</v>
      </c>
      <c r="E46" s="29"/>
    </row>
    <row r="47" spans="1:6" ht="13.8" thickBot="1" x14ac:dyDescent="0.3">
      <c r="A47" s="88" t="s">
        <v>37</v>
      </c>
      <c r="B47" s="54">
        <v>1</v>
      </c>
      <c r="C47" s="104">
        <v>205680467</v>
      </c>
      <c r="D47" s="105"/>
      <c r="E47" s="98"/>
    </row>
    <row r="49" spans="1:6" ht="52.8" x14ac:dyDescent="0.3">
      <c r="A49" s="99" t="s">
        <v>41</v>
      </c>
      <c r="B49" s="100"/>
      <c r="C49" s="100"/>
      <c r="D49" s="101"/>
      <c r="E49" s="101"/>
      <c r="F49" s="102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CC5EA-9963-4A77-9670-2573BD039FB7}">
  <sheetPr>
    <pageSetUpPr fitToPage="1"/>
  </sheetPr>
  <dimension ref="A1:H49"/>
  <sheetViews>
    <sheetView workbookViewId="0">
      <selection activeCell="E60" sqref="E60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3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29"/>
      <c r="F14" s="30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8" ht="13.8" thickBot="1" x14ac:dyDescent="0.3">
      <c r="A19" s="45"/>
      <c r="B19" s="46"/>
      <c r="C19" s="47"/>
      <c r="D19" s="48"/>
      <c r="E19" s="49" t="s">
        <v>17</v>
      </c>
      <c r="F19" s="50">
        <v>44620</v>
      </c>
      <c r="G19" s="51"/>
    </row>
    <row r="20" spans="1:8" x14ac:dyDescent="0.25">
      <c r="A20" s="52" t="s">
        <v>18</v>
      </c>
      <c r="B20" s="53"/>
      <c r="C20" s="53"/>
      <c r="D20" s="54">
        <v>1</v>
      </c>
      <c r="E20" s="55">
        <f>+E21+E24+E27+E32</f>
        <v>237434</v>
      </c>
      <c r="F20" s="56">
        <f>+F21+F24+F27+F32</f>
        <v>100</v>
      </c>
    </row>
    <row r="21" spans="1:8" x14ac:dyDescent="0.25">
      <c r="A21" s="57" t="s">
        <v>19</v>
      </c>
      <c r="B21" s="58"/>
      <c r="C21" s="58"/>
      <c r="D21" s="59">
        <v>3</v>
      </c>
      <c r="E21" s="60">
        <f>E22+E23</f>
        <v>13286</v>
      </c>
      <c r="F21" s="61">
        <f>+F22+F23</f>
        <v>5.5956602676954441</v>
      </c>
    </row>
    <row r="22" spans="1:8" x14ac:dyDescent="0.25">
      <c r="A22" s="62" t="s">
        <v>20</v>
      </c>
      <c r="B22" s="63"/>
      <c r="C22" s="63"/>
      <c r="D22" s="59">
        <v>4</v>
      </c>
      <c r="E22" s="60">
        <v>13286</v>
      </c>
      <c r="F22" s="61">
        <f>E22/E20*100</f>
        <v>5.5956602676954441</v>
      </c>
    </row>
    <row r="23" spans="1:8" hidden="1" x14ac:dyDescent="0.25">
      <c r="A23" s="62" t="s">
        <v>21</v>
      </c>
      <c r="B23" s="63"/>
      <c r="C23" s="63"/>
      <c r="D23" s="59">
        <v>5</v>
      </c>
      <c r="E23" s="60">
        <v>0</v>
      </c>
      <c r="F23" s="61">
        <f>E23/E20*100</f>
        <v>0</v>
      </c>
    </row>
    <row r="24" spans="1:8" hidden="1" x14ac:dyDescent="0.25">
      <c r="A24" s="57" t="s">
        <v>22</v>
      </c>
      <c r="B24" s="63"/>
      <c r="C24" s="63"/>
      <c r="D24" s="59">
        <v>9</v>
      </c>
      <c r="E24" s="60">
        <f>E25+E26</f>
        <v>0</v>
      </c>
      <c r="F24" s="61">
        <f>+F25+F26</f>
        <v>0</v>
      </c>
    </row>
    <row r="25" spans="1:8" hidden="1" x14ac:dyDescent="0.25">
      <c r="A25" s="62" t="s">
        <v>23</v>
      </c>
      <c r="B25" s="63"/>
      <c r="C25" s="63"/>
      <c r="D25" s="59">
        <v>10</v>
      </c>
      <c r="E25" s="60">
        <v>0</v>
      </c>
      <c r="F25" s="61">
        <f>E25/$E$20*100</f>
        <v>0</v>
      </c>
    </row>
    <row r="26" spans="1:8" hidden="1" x14ac:dyDescent="0.25">
      <c r="A26" s="62" t="s">
        <v>24</v>
      </c>
      <c r="B26" s="63"/>
      <c r="C26" s="63"/>
      <c r="D26" s="59">
        <v>11</v>
      </c>
      <c r="E26" s="60">
        <v>0</v>
      </c>
      <c r="F26" s="61">
        <f>E26/$E$20*100</f>
        <v>0</v>
      </c>
    </row>
    <row r="27" spans="1:8" x14ac:dyDescent="0.25">
      <c r="A27" s="57" t="s">
        <v>25</v>
      </c>
      <c r="B27" s="63"/>
      <c r="C27" s="63"/>
      <c r="D27" s="59">
        <v>12</v>
      </c>
      <c r="E27" s="60">
        <f>E28+E29</f>
        <v>219396</v>
      </c>
      <c r="F27" s="61">
        <f>+F28+F29+F30</f>
        <v>92.402941448992138</v>
      </c>
    </row>
    <row r="28" spans="1:8" hidden="1" x14ac:dyDescent="0.25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  <c r="H28" s="64"/>
    </row>
    <row r="29" spans="1:8" x14ac:dyDescent="0.25">
      <c r="A29" s="62" t="s">
        <v>27</v>
      </c>
      <c r="B29" s="63"/>
      <c r="C29" s="63"/>
      <c r="D29" s="59">
        <v>14</v>
      </c>
      <c r="E29" s="60">
        <v>219396</v>
      </c>
      <c r="F29" s="61">
        <f>E29/$E$20*100</f>
        <v>92.402941448992138</v>
      </c>
      <c r="H29" s="64"/>
    </row>
    <row r="30" spans="1:8" hidden="1" x14ac:dyDescent="0.25">
      <c r="A30" s="62" t="s">
        <v>28</v>
      </c>
      <c r="B30" s="63"/>
      <c r="C30" s="63"/>
      <c r="D30" s="59">
        <v>15</v>
      </c>
      <c r="E30" s="60">
        <v>0</v>
      </c>
      <c r="F30" s="61">
        <f t="shared" ref="F30:F31" si="0">E30/$E$20*100</f>
        <v>0</v>
      </c>
    </row>
    <row r="31" spans="1:8" hidden="1" x14ac:dyDescent="0.25">
      <c r="A31" s="65" t="s">
        <v>29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8" ht="13.8" thickBot="1" x14ac:dyDescent="0.3">
      <c r="A32" s="70" t="s">
        <v>30</v>
      </c>
      <c r="B32" s="71"/>
      <c r="C32" s="71"/>
      <c r="D32" s="72">
        <v>24</v>
      </c>
      <c r="E32" s="73">
        <v>4752</v>
      </c>
      <c r="F32" s="74">
        <f>E32/$E$20*100</f>
        <v>2.0013982833124153</v>
      </c>
    </row>
    <row r="33" spans="1:6" x14ac:dyDescent="0.25">
      <c r="A33" s="75"/>
      <c r="B33" s="76"/>
      <c r="C33" s="76"/>
      <c r="D33" s="77"/>
      <c r="E33" s="78"/>
      <c r="F33" s="79"/>
    </row>
    <row r="34" spans="1:6" x14ac:dyDescent="0.25">
      <c r="A34" s="75"/>
      <c r="B34" s="76"/>
      <c r="C34" s="76"/>
      <c r="D34" s="77"/>
      <c r="E34" s="78"/>
      <c r="F34" s="79"/>
    </row>
    <row r="35" spans="1:6" ht="15.6" x14ac:dyDescent="0.25">
      <c r="A35" s="80" t="s">
        <v>31</v>
      </c>
      <c r="B35" s="81"/>
      <c r="C35" s="81"/>
      <c r="D35" s="81"/>
      <c r="E35" s="81"/>
      <c r="F35" s="81"/>
    </row>
    <row r="36" spans="1:6" ht="13.8" thickBot="1" x14ac:dyDescent="0.3">
      <c r="B36" s="82"/>
      <c r="C36" s="82"/>
      <c r="D36" s="83"/>
      <c r="E36" s="84"/>
      <c r="F36" s="85"/>
    </row>
    <row r="37" spans="1:6" x14ac:dyDescent="0.25">
      <c r="A37" s="106" t="s">
        <v>32</v>
      </c>
      <c r="B37" s="109" t="s">
        <v>14</v>
      </c>
      <c r="C37" s="112" t="s">
        <v>33</v>
      </c>
      <c r="D37" s="113"/>
      <c r="E37" s="112" t="s">
        <v>34</v>
      </c>
      <c r="F37" s="113"/>
    </row>
    <row r="38" spans="1:6" x14ac:dyDescent="0.25">
      <c r="A38" s="107"/>
      <c r="B38" s="110"/>
      <c r="C38" s="86" t="s">
        <v>35</v>
      </c>
      <c r="D38" s="87" t="s">
        <v>36</v>
      </c>
      <c r="E38" s="86" t="s">
        <v>35</v>
      </c>
      <c r="F38" s="87" t="s">
        <v>36</v>
      </c>
    </row>
    <row r="39" spans="1:6" ht="13.8" thickBot="1" x14ac:dyDescent="0.3">
      <c r="A39" s="108"/>
      <c r="B39" s="111"/>
      <c r="C39" s="114" t="s">
        <v>44</v>
      </c>
      <c r="D39" s="114"/>
      <c r="E39" s="114"/>
      <c r="F39" s="115"/>
    </row>
    <row r="40" spans="1:6" ht="13.8" thickBot="1" x14ac:dyDescent="0.3">
      <c r="A40" s="88" t="s">
        <v>37</v>
      </c>
      <c r="B40" s="89">
        <v>1</v>
      </c>
      <c r="C40" s="90">
        <v>2307072</v>
      </c>
      <c r="D40" s="91">
        <v>1471884</v>
      </c>
      <c r="E40" s="90">
        <v>2429531</v>
      </c>
      <c r="F40" s="92">
        <v>1546515</v>
      </c>
    </row>
    <row r="41" spans="1:6" x14ac:dyDescent="0.25">
      <c r="A41" s="75"/>
      <c r="B41" s="82"/>
      <c r="C41" s="93"/>
      <c r="D41" s="93"/>
      <c r="E41" s="93"/>
      <c r="F41" s="93"/>
    </row>
    <row r="43" spans="1:6" ht="15.6" x14ac:dyDescent="0.25">
      <c r="A43" s="80" t="s">
        <v>38</v>
      </c>
      <c r="B43" s="82"/>
      <c r="C43" s="82"/>
      <c r="D43" s="83"/>
      <c r="E43" s="84"/>
    </row>
    <row r="44" spans="1:6" ht="13.8" thickBot="1" x14ac:dyDescent="0.3">
      <c r="A44" s="75"/>
      <c r="B44" s="82"/>
      <c r="C44" s="94"/>
      <c r="D44" s="94"/>
    </row>
    <row r="45" spans="1:6" x14ac:dyDescent="0.25">
      <c r="A45" s="116" t="s">
        <v>32</v>
      </c>
      <c r="B45" s="118" t="s">
        <v>14</v>
      </c>
      <c r="C45" s="119" t="s">
        <v>39</v>
      </c>
      <c r="D45" s="120"/>
      <c r="E45" s="95"/>
    </row>
    <row r="46" spans="1:6" ht="13.8" thickBot="1" x14ac:dyDescent="0.3">
      <c r="A46" s="117"/>
      <c r="B46" s="111"/>
      <c r="C46" s="96" t="s">
        <v>40</v>
      </c>
      <c r="D46" s="97">
        <f>F19</f>
        <v>44620</v>
      </c>
      <c r="E46" s="29"/>
    </row>
    <row r="47" spans="1:6" ht="13.8" thickBot="1" x14ac:dyDescent="0.3">
      <c r="A47" s="88" t="s">
        <v>37</v>
      </c>
      <c r="B47" s="54">
        <v>1</v>
      </c>
      <c r="C47" s="104">
        <v>226793139</v>
      </c>
      <c r="D47" s="105"/>
      <c r="E47" s="98"/>
    </row>
    <row r="49" spans="1:6" ht="52.8" x14ac:dyDescent="0.3">
      <c r="A49" s="99" t="s">
        <v>41</v>
      </c>
      <c r="B49" s="100"/>
      <c r="C49" s="100"/>
      <c r="D49" s="101"/>
      <c r="E49" s="101"/>
      <c r="F49" s="102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43C78-9356-4683-9F80-96C9828EEC4F}">
  <sheetPr>
    <pageSetUpPr fitToPage="1"/>
  </sheetPr>
  <dimension ref="A1:H49"/>
  <sheetViews>
    <sheetView workbookViewId="0">
      <selection activeCell="E15" sqref="E15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3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29"/>
      <c r="F14" s="30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8" ht="13.8" thickBot="1" x14ac:dyDescent="0.3">
      <c r="A19" s="45"/>
      <c r="B19" s="46"/>
      <c r="C19" s="47"/>
      <c r="D19" s="48"/>
      <c r="E19" s="49" t="s">
        <v>17</v>
      </c>
      <c r="F19" s="50">
        <v>44651</v>
      </c>
      <c r="G19" s="51"/>
    </row>
    <row r="20" spans="1:8" x14ac:dyDescent="0.25">
      <c r="A20" s="52" t="s">
        <v>18</v>
      </c>
      <c r="B20" s="53"/>
      <c r="C20" s="53"/>
      <c r="D20" s="54">
        <v>1</v>
      </c>
      <c r="E20" s="55">
        <f>+E21+E24+E27+E32</f>
        <v>234303</v>
      </c>
      <c r="F20" s="56">
        <f>+F21+F24+F27+F32</f>
        <v>100</v>
      </c>
    </row>
    <row r="21" spans="1:8" x14ac:dyDescent="0.25">
      <c r="A21" s="57" t="s">
        <v>19</v>
      </c>
      <c r="B21" s="58"/>
      <c r="C21" s="58"/>
      <c r="D21" s="59">
        <v>3</v>
      </c>
      <c r="E21" s="60">
        <f>E22+E23</f>
        <v>17192</v>
      </c>
      <c r="F21" s="61">
        <f>+F22+F23</f>
        <v>7.3375074156114088</v>
      </c>
    </row>
    <row r="22" spans="1:8" x14ac:dyDescent="0.25">
      <c r="A22" s="62" t="s">
        <v>20</v>
      </c>
      <c r="B22" s="63"/>
      <c r="C22" s="63"/>
      <c r="D22" s="59">
        <v>4</v>
      </c>
      <c r="E22" s="60">
        <v>17192</v>
      </c>
      <c r="F22" s="61">
        <f>E22/E20*100</f>
        <v>7.3375074156114088</v>
      </c>
    </row>
    <row r="23" spans="1:8" hidden="1" x14ac:dyDescent="0.25">
      <c r="A23" s="62" t="s">
        <v>21</v>
      </c>
      <c r="B23" s="63"/>
      <c r="C23" s="63"/>
      <c r="D23" s="59">
        <v>5</v>
      </c>
      <c r="E23" s="60">
        <v>0</v>
      </c>
      <c r="F23" s="61">
        <f>E23/E20*100</f>
        <v>0</v>
      </c>
    </row>
    <row r="24" spans="1:8" hidden="1" x14ac:dyDescent="0.25">
      <c r="A24" s="57" t="s">
        <v>22</v>
      </c>
      <c r="B24" s="63"/>
      <c r="C24" s="63"/>
      <c r="D24" s="59">
        <v>9</v>
      </c>
      <c r="E24" s="60">
        <f>E25+E26</f>
        <v>0</v>
      </c>
      <c r="F24" s="61">
        <f>+F25+F26</f>
        <v>0</v>
      </c>
    </row>
    <row r="25" spans="1:8" hidden="1" x14ac:dyDescent="0.25">
      <c r="A25" s="62" t="s">
        <v>23</v>
      </c>
      <c r="B25" s="63"/>
      <c r="C25" s="63"/>
      <c r="D25" s="59">
        <v>10</v>
      </c>
      <c r="E25" s="60">
        <v>0</v>
      </c>
      <c r="F25" s="61">
        <f>E25/$E$20*100</f>
        <v>0</v>
      </c>
    </row>
    <row r="26" spans="1:8" hidden="1" x14ac:dyDescent="0.25">
      <c r="A26" s="62" t="s">
        <v>24</v>
      </c>
      <c r="B26" s="63"/>
      <c r="C26" s="63"/>
      <c r="D26" s="59">
        <v>11</v>
      </c>
      <c r="E26" s="60">
        <v>0</v>
      </c>
      <c r="F26" s="61">
        <f>E26/$E$20*100</f>
        <v>0</v>
      </c>
    </row>
    <row r="27" spans="1:8" x14ac:dyDescent="0.25">
      <c r="A27" s="57" t="s">
        <v>25</v>
      </c>
      <c r="B27" s="63"/>
      <c r="C27" s="63"/>
      <c r="D27" s="59">
        <v>12</v>
      </c>
      <c r="E27" s="60">
        <f>E28+E29</f>
        <v>206585</v>
      </c>
      <c r="F27" s="61">
        <f>+F28+F29+F30</f>
        <v>88.170019163220275</v>
      </c>
    </row>
    <row r="28" spans="1:8" hidden="1" x14ac:dyDescent="0.25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  <c r="H28" s="64"/>
    </row>
    <row r="29" spans="1:8" x14ac:dyDescent="0.25">
      <c r="A29" s="62" t="s">
        <v>27</v>
      </c>
      <c r="B29" s="63"/>
      <c r="C29" s="63"/>
      <c r="D29" s="59">
        <v>14</v>
      </c>
      <c r="E29" s="60">
        <v>206585</v>
      </c>
      <c r="F29" s="61">
        <f>E29/$E$20*100</f>
        <v>88.170019163220275</v>
      </c>
      <c r="H29" s="64"/>
    </row>
    <row r="30" spans="1:8" hidden="1" x14ac:dyDescent="0.25">
      <c r="A30" s="62" t="s">
        <v>28</v>
      </c>
      <c r="B30" s="63"/>
      <c r="C30" s="63"/>
      <c r="D30" s="59">
        <v>15</v>
      </c>
      <c r="E30" s="60">
        <v>0</v>
      </c>
      <c r="F30" s="61">
        <f t="shared" ref="F30:F31" si="0">E30/$E$20*100</f>
        <v>0</v>
      </c>
    </row>
    <row r="31" spans="1:8" hidden="1" x14ac:dyDescent="0.25">
      <c r="A31" s="65" t="s">
        <v>29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8" ht="13.8" thickBot="1" x14ac:dyDescent="0.3">
      <c r="A32" s="70" t="s">
        <v>30</v>
      </c>
      <c r="B32" s="71"/>
      <c r="C32" s="71"/>
      <c r="D32" s="72">
        <v>24</v>
      </c>
      <c r="E32" s="73">
        <v>10526</v>
      </c>
      <c r="F32" s="74">
        <f>E32/$E$20*100</f>
        <v>4.4924734211683166</v>
      </c>
    </row>
    <row r="33" spans="1:6" x14ac:dyDescent="0.25">
      <c r="A33" s="75"/>
      <c r="B33" s="76"/>
      <c r="C33" s="76"/>
      <c r="D33" s="77"/>
      <c r="E33" s="78"/>
      <c r="F33" s="79"/>
    </row>
    <row r="34" spans="1:6" x14ac:dyDescent="0.25">
      <c r="A34" s="75"/>
      <c r="B34" s="76"/>
      <c r="C34" s="76"/>
      <c r="D34" s="77"/>
      <c r="E34" s="78"/>
      <c r="F34" s="79"/>
    </row>
    <row r="35" spans="1:6" ht="15.6" x14ac:dyDescent="0.25">
      <c r="A35" s="80" t="s">
        <v>31</v>
      </c>
      <c r="B35" s="81"/>
      <c r="C35" s="81"/>
      <c r="D35" s="81"/>
      <c r="E35" s="81"/>
      <c r="F35" s="81"/>
    </row>
    <row r="36" spans="1:6" ht="13.8" thickBot="1" x14ac:dyDescent="0.3">
      <c r="B36" s="82"/>
      <c r="C36" s="82"/>
      <c r="D36" s="83"/>
      <c r="E36" s="84"/>
      <c r="F36" s="85"/>
    </row>
    <row r="37" spans="1:6" x14ac:dyDescent="0.25">
      <c r="A37" s="106" t="s">
        <v>32</v>
      </c>
      <c r="B37" s="109" t="s">
        <v>14</v>
      </c>
      <c r="C37" s="112" t="s">
        <v>33</v>
      </c>
      <c r="D37" s="113"/>
      <c r="E37" s="112" t="s">
        <v>34</v>
      </c>
      <c r="F37" s="113"/>
    </row>
    <row r="38" spans="1:6" x14ac:dyDescent="0.25">
      <c r="A38" s="107"/>
      <c r="B38" s="110"/>
      <c r="C38" s="86" t="s">
        <v>35</v>
      </c>
      <c r="D38" s="87" t="s">
        <v>36</v>
      </c>
      <c r="E38" s="86" t="s">
        <v>35</v>
      </c>
      <c r="F38" s="87" t="s">
        <v>36</v>
      </c>
    </row>
    <row r="39" spans="1:6" ht="13.8" thickBot="1" x14ac:dyDescent="0.3">
      <c r="A39" s="108"/>
      <c r="B39" s="111"/>
      <c r="C39" s="114" t="s">
        <v>45</v>
      </c>
      <c r="D39" s="114"/>
      <c r="E39" s="114"/>
      <c r="F39" s="115"/>
    </row>
    <row r="40" spans="1:6" ht="13.8" thickBot="1" x14ac:dyDescent="0.3">
      <c r="A40" s="88" t="s">
        <v>37</v>
      </c>
      <c r="B40" s="89">
        <v>1</v>
      </c>
      <c r="C40" s="90">
        <v>4466177</v>
      </c>
      <c r="D40" s="91">
        <v>4878722</v>
      </c>
      <c r="E40" s="90">
        <v>4518042</v>
      </c>
      <c r="F40" s="92">
        <v>5011845</v>
      </c>
    </row>
    <row r="41" spans="1:6" x14ac:dyDescent="0.25">
      <c r="A41" s="75"/>
      <c r="B41" s="82"/>
      <c r="C41" s="93"/>
      <c r="D41" s="93"/>
      <c r="E41" s="93"/>
      <c r="F41" s="93"/>
    </row>
    <row r="43" spans="1:6" ht="15.6" x14ac:dyDescent="0.25">
      <c r="A43" s="80" t="s">
        <v>38</v>
      </c>
      <c r="B43" s="82"/>
      <c r="C43" s="82"/>
      <c r="D43" s="83"/>
      <c r="E43" s="84"/>
    </row>
    <row r="44" spans="1:6" ht="13.8" thickBot="1" x14ac:dyDescent="0.3">
      <c r="A44" s="75"/>
      <c r="B44" s="82"/>
      <c r="C44" s="94"/>
      <c r="D44" s="94"/>
    </row>
    <row r="45" spans="1:6" x14ac:dyDescent="0.25">
      <c r="A45" s="116" t="s">
        <v>32</v>
      </c>
      <c r="B45" s="118" t="s">
        <v>14</v>
      </c>
      <c r="C45" s="119" t="s">
        <v>39</v>
      </c>
      <c r="D45" s="120"/>
      <c r="E45" s="95"/>
    </row>
    <row r="46" spans="1:6" ht="13.8" thickBot="1" x14ac:dyDescent="0.3">
      <c r="A46" s="117"/>
      <c r="B46" s="111"/>
      <c r="C46" s="96" t="s">
        <v>40</v>
      </c>
      <c r="D46" s="97">
        <f>F19</f>
        <v>44651</v>
      </c>
      <c r="E46" s="29"/>
    </row>
    <row r="47" spans="1:6" ht="13.8" thickBot="1" x14ac:dyDescent="0.3">
      <c r="A47" s="88" t="s">
        <v>37</v>
      </c>
      <c r="B47" s="54">
        <v>1</v>
      </c>
      <c r="C47" s="104">
        <v>228336020</v>
      </c>
      <c r="D47" s="105"/>
      <c r="E47" s="98"/>
    </row>
    <row r="49" spans="1:6" ht="52.8" x14ac:dyDescent="0.3">
      <c r="A49" s="99" t="s">
        <v>41</v>
      </c>
      <c r="B49" s="100"/>
      <c r="C49" s="100"/>
      <c r="D49" s="101"/>
      <c r="E49" s="101"/>
      <c r="F49" s="102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2E851-5EC7-48D8-B87A-33977DE3BBC2}">
  <sheetPr>
    <pageSetUpPr fitToPage="1"/>
  </sheetPr>
  <dimension ref="A1:H49"/>
  <sheetViews>
    <sheetView workbookViewId="0">
      <selection activeCell="G8" sqref="G8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3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29"/>
      <c r="F14" s="30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8" ht="13.8" thickBot="1" x14ac:dyDescent="0.3">
      <c r="A19" s="45"/>
      <c r="B19" s="46"/>
      <c r="C19" s="47"/>
      <c r="D19" s="48"/>
      <c r="E19" s="49" t="s">
        <v>17</v>
      </c>
      <c r="F19" s="50">
        <v>44681</v>
      </c>
      <c r="G19" s="51"/>
    </row>
    <row r="20" spans="1:8" x14ac:dyDescent="0.25">
      <c r="A20" s="52" t="s">
        <v>18</v>
      </c>
      <c r="B20" s="53"/>
      <c r="C20" s="53"/>
      <c r="D20" s="54">
        <v>1</v>
      </c>
      <c r="E20" s="55">
        <f>+E21+E24+E27+E32</f>
        <v>231521</v>
      </c>
      <c r="F20" s="56">
        <f>+F21+F24+F27+F32</f>
        <v>100</v>
      </c>
    </row>
    <row r="21" spans="1:8" x14ac:dyDescent="0.25">
      <c r="A21" s="57" t="s">
        <v>19</v>
      </c>
      <c r="B21" s="58"/>
      <c r="C21" s="58"/>
      <c r="D21" s="59">
        <v>3</v>
      </c>
      <c r="E21" s="60">
        <f>E22+E23</f>
        <v>11846</v>
      </c>
      <c r="F21" s="61">
        <f>+F22+F23</f>
        <v>5.1165984943050526</v>
      </c>
    </row>
    <row r="22" spans="1:8" x14ac:dyDescent="0.25">
      <c r="A22" s="62" t="s">
        <v>20</v>
      </c>
      <c r="B22" s="63"/>
      <c r="C22" s="63"/>
      <c r="D22" s="59">
        <v>4</v>
      </c>
      <c r="E22" s="60">
        <v>11846</v>
      </c>
      <c r="F22" s="61">
        <f>E22/E20*100</f>
        <v>5.1165984943050526</v>
      </c>
    </row>
    <row r="23" spans="1:8" hidden="1" x14ac:dyDescent="0.25">
      <c r="A23" s="62" t="s">
        <v>21</v>
      </c>
      <c r="B23" s="63"/>
      <c r="C23" s="63"/>
      <c r="D23" s="59">
        <v>5</v>
      </c>
      <c r="E23" s="60">
        <v>0</v>
      </c>
      <c r="F23" s="61">
        <f>E23/E20*100</f>
        <v>0</v>
      </c>
    </row>
    <row r="24" spans="1:8" hidden="1" x14ac:dyDescent="0.25">
      <c r="A24" s="57" t="s">
        <v>22</v>
      </c>
      <c r="B24" s="63"/>
      <c r="C24" s="63"/>
      <c r="D24" s="59">
        <v>9</v>
      </c>
      <c r="E24" s="60">
        <f>E25+E26</f>
        <v>0</v>
      </c>
      <c r="F24" s="61">
        <f>+F25+F26</f>
        <v>0</v>
      </c>
    </row>
    <row r="25" spans="1:8" hidden="1" x14ac:dyDescent="0.25">
      <c r="A25" s="62" t="s">
        <v>23</v>
      </c>
      <c r="B25" s="63"/>
      <c r="C25" s="63"/>
      <c r="D25" s="59">
        <v>10</v>
      </c>
      <c r="E25" s="60">
        <v>0</v>
      </c>
      <c r="F25" s="61">
        <f>E25/$E$20*100</f>
        <v>0</v>
      </c>
    </row>
    <row r="26" spans="1:8" hidden="1" x14ac:dyDescent="0.25">
      <c r="A26" s="62" t="s">
        <v>24</v>
      </c>
      <c r="B26" s="63"/>
      <c r="C26" s="63"/>
      <c r="D26" s="59">
        <v>11</v>
      </c>
      <c r="E26" s="60">
        <v>0</v>
      </c>
      <c r="F26" s="61">
        <f>E26/$E$20*100</f>
        <v>0</v>
      </c>
    </row>
    <row r="27" spans="1:8" x14ac:dyDescent="0.25">
      <c r="A27" s="57" t="s">
        <v>25</v>
      </c>
      <c r="B27" s="63"/>
      <c r="C27" s="63"/>
      <c r="D27" s="59">
        <v>12</v>
      </c>
      <c r="E27" s="60">
        <f>E28+E29</f>
        <v>210377</v>
      </c>
      <c r="F27" s="61">
        <f>+F28+F29+F30</f>
        <v>90.867351125815802</v>
      </c>
    </row>
    <row r="28" spans="1:8" hidden="1" x14ac:dyDescent="0.25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  <c r="H28" s="64"/>
    </row>
    <row r="29" spans="1:8" x14ac:dyDescent="0.25">
      <c r="A29" s="62" t="s">
        <v>27</v>
      </c>
      <c r="B29" s="63"/>
      <c r="C29" s="63"/>
      <c r="D29" s="59">
        <v>14</v>
      </c>
      <c r="E29" s="60">
        <v>210377</v>
      </c>
      <c r="F29" s="61">
        <f>E29/$E$20*100</f>
        <v>90.867351125815802</v>
      </c>
      <c r="H29" s="64"/>
    </row>
    <row r="30" spans="1:8" hidden="1" x14ac:dyDescent="0.25">
      <c r="A30" s="62" t="s">
        <v>28</v>
      </c>
      <c r="B30" s="63"/>
      <c r="C30" s="63"/>
      <c r="D30" s="59">
        <v>15</v>
      </c>
      <c r="E30" s="60">
        <v>0</v>
      </c>
      <c r="F30" s="61">
        <f t="shared" ref="F30:F31" si="0">E30/$E$20*100</f>
        <v>0</v>
      </c>
    </row>
    <row r="31" spans="1:8" hidden="1" x14ac:dyDescent="0.25">
      <c r="A31" s="65" t="s">
        <v>29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8" ht="13.8" thickBot="1" x14ac:dyDescent="0.3">
      <c r="A32" s="70" t="s">
        <v>30</v>
      </c>
      <c r="B32" s="71"/>
      <c r="C32" s="71"/>
      <c r="D32" s="72">
        <v>24</v>
      </c>
      <c r="E32" s="73">
        <v>9298</v>
      </c>
      <c r="F32" s="74">
        <f>E32/$E$20*100</f>
        <v>4.0160503798791467</v>
      </c>
    </row>
    <row r="33" spans="1:6" x14ac:dyDescent="0.25">
      <c r="A33" s="75"/>
      <c r="B33" s="76"/>
      <c r="C33" s="76"/>
      <c r="D33" s="77"/>
      <c r="E33" s="78"/>
      <c r="F33" s="79"/>
    </row>
    <row r="34" spans="1:6" x14ac:dyDescent="0.25">
      <c r="A34" s="75"/>
      <c r="B34" s="76"/>
      <c r="C34" s="76"/>
      <c r="D34" s="77"/>
      <c r="E34" s="78"/>
      <c r="F34" s="79"/>
    </row>
    <row r="35" spans="1:6" ht="15.6" x14ac:dyDescent="0.25">
      <c r="A35" s="80" t="s">
        <v>31</v>
      </c>
      <c r="B35" s="81"/>
      <c r="C35" s="81"/>
      <c r="D35" s="81"/>
      <c r="E35" s="81"/>
      <c r="F35" s="81"/>
    </row>
    <row r="36" spans="1:6" ht="13.8" thickBot="1" x14ac:dyDescent="0.3">
      <c r="B36" s="82"/>
      <c r="C36" s="82"/>
      <c r="D36" s="83"/>
      <c r="E36" s="84"/>
      <c r="F36" s="85"/>
    </row>
    <row r="37" spans="1:6" x14ac:dyDescent="0.25">
      <c r="A37" s="106" t="s">
        <v>32</v>
      </c>
      <c r="B37" s="109" t="s">
        <v>14</v>
      </c>
      <c r="C37" s="112" t="s">
        <v>33</v>
      </c>
      <c r="D37" s="113"/>
      <c r="E37" s="112" t="s">
        <v>34</v>
      </c>
      <c r="F37" s="113"/>
    </row>
    <row r="38" spans="1:6" x14ac:dyDescent="0.25">
      <c r="A38" s="107"/>
      <c r="B38" s="110"/>
      <c r="C38" s="86" t="s">
        <v>35</v>
      </c>
      <c r="D38" s="87" t="s">
        <v>36</v>
      </c>
      <c r="E38" s="86" t="s">
        <v>35</v>
      </c>
      <c r="F38" s="87" t="s">
        <v>36</v>
      </c>
    </row>
    <row r="39" spans="1:6" ht="13.8" thickBot="1" x14ac:dyDescent="0.3">
      <c r="A39" s="108"/>
      <c r="B39" s="111"/>
      <c r="C39" s="114" t="s">
        <v>46</v>
      </c>
      <c r="D39" s="114"/>
      <c r="E39" s="114"/>
      <c r="F39" s="115"/>
    </row>
    <row r="40" spans="1:6" ht="13.8" thickBot="1" x14ac:dyDescent="0.3">
      <c r="A40" s="88" t="s">
        <v>37</v>
      </c>
      <c r="B40" s="89">
        <v>1</v>
      </c>
      <c r="C40" s="90">
        <v>2906809</v>
      </c>
      <c r="D40" s="91">
        <v>1479277</v>
      </c>
      <c r="E40" s="90">
        <v>3003547</v>
      </c>
      <c r="F40" s="92">
        <v>1541943</v>
      </c>
    </row>
    <row r="41" spans="1:6" x14ac:dyDescent="0.25">
      <c r="A41" s="75"/>
      <c r="B41" s="82"/>
      <c r="C41" s="93"/>
      <c r="D41" s="93"/>
      <c r="E41" s="93"/>
      <c r="F41" s="93"/>
    </row>
    <row r="43" spans="1:6" ht="15.6" x14ac:dyDescent="0.25">
      <c r="A43" s="80" t="s">
        <v>38</v>
      </c>
      <c r="B43" s="82"/>
      <c r="C43" s="82"/>
      <c r="D43" s="83"/>
      <c r="E43" s="84"/>
    </row>
    <row r="44" spans="1:6" ht="13.8" thickBot="1" x14ac:dyDescent="0.3">
      <c r="A44" s="75"/>
      <c r="B44" s="82"/>
      <c r="C44" s="94"/>
      <c r="D44" s="94"/>
    </row>
    <row r="45" spans="1:6" x14ac:dyDescent="0.25">
      <c r="A45" s="116" t="s">
        <v>32</v>
      </c>
      <c r="B45" s="118" t="s">
        <v>14</v>
      </c>
      <c r="C45" s="119" t="s">
        <v>39</v>
      </c>
      <c r="D45" s="120"/>
      <c r="E45" s="95"/>
    </row>
    <row r="46" spans="1:6" ht="13.8" thickBot="1" x14ac:dyDescent="0.3">
      <c r="A46" s="117"/>
      <c r="B46" s="111"/>
      <c r="C46" s="96" t="s">
        <v>40</v>
      </c>
      <c r="D46" s="97">
        <f>F19</f>
        <v>44681</v>
      </c>
      <c r="E46" s="29"/>
    </row>
    <row r="47" spans="1:6" ht="13.8" thickBot="1" x14ac:dyDescent="0.3">
      <c r="A47" s="88" t="s">
        <v>37</v>
      </c>
      <c r="B47" s="54">
        <v>1</v>
      </c>
      <c r="C47" s="104">
        <v>225821390</v>
      </c>
      <c r="D47" s="105"/>
      <c r="E47" s="98"/>
    </row>
    <row r="49" spans="1:6" ht="52.8" x14ac:dyDescent="0.3">
      <c r="A49" s="99" t="s">
        <v>41</v>
      </c>
      <c r="B49" s="100"/>
      <c r="C49" s="100"/>
      <c r="D49" s="101"/>
      <c r="E49" s="101"/>
      <c r="F49" s="102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E710B8-20D1-4B92-8576-73EF44196DA6}">
  <sheetPr>
    <pageSetUpPr fitToPage="1"/>
  </sheetPr>
  <dimension ref="A1:H49"/>
  <sheetViews>
    <sheetView workbookViewId="0">
      <selection activeCell="G2" sqref="G2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3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29"/>
      <c r="F14" s="30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8" ht="13.8" thickBot="1" x14ac:dyDescent="0.3">
      <c r="A19" s="45"/>
      <c r="B19" s="46"/>
      <c r="C19" s="47"/>
      <c r="D19" s="48"/>
      <c r="E19" s="49" t="s">
        <v>17</v>
      </c>
      <c r="F19" s="50">
        <v>44712</v>
      </c>
      <c r="G19" s="51"/>
    </row>
    <row r="20" spans="1:8" x14ac:dyDescent="0.25">
      <c r="A20" s="52" t="s">
        <v>18</v>
      </c>
      <c r="B20" s="53"/>
      <c r="C20" s="53"/>
      <c r="D20" s="54">
        <v>1</v>
      </c>
      <c r="E20" s="55">
        <f>+E21+E24+E27+E32</f>
        <v>228631</v>
      </c>
      <c r="F20" s="56">
        <f>+F21+F24+F27+F32</f>
        <v>100.00000000000001</v>
      </c>
    </row>
    <row r="21" spans="1:8" x14ac:dyDescent="0.25">
      <c r="A21" s="57" t="s">
        <v>19</v>
      </c>
      <c r="B21" s="58"/>
      <c r="C21" s="58"/>
      <c r="D21" s="59">
        <v>3</v>
      </c>
      <c r="E21" s="60">
        <f>E22+E23</f>
        <v>14653</v>
      </c>
      <c r="F21" s="61">
        <f>+F22+F23</f>
        <v>6.4090171499053064</v>
      </c>
    </row>
    <row r="22" spans="1:8" x14ac:dyDescent="0.25">
      <c r="A22" s="62" t="s">
        <v>20</v>
      </c>
      <c r="B22" s="63"/>
      <c r="C22" s="63"/>
      <c r="D22" s="59">
        <v>4</v>
      </c>
      <c r="E22" s="60">
        <v>14653</v>
      </c>
      <c r="F22" s="61">
        <f>E22/E20*100</f>
        <v>6.4090171499053064</v>
      </c>
    </row>
    <row r="23" spans="1:8" hidden="1" x14ac:dyDescent="0.25">
      <c r="A23" s="62" t="s">
        <v>21</v>
      </c>
      <c r="B23" s="63"/>
      <c r="C23" s="63"/>
      <c r="D23" s="59">
        <v>5</v>
      </c>
      <c r="E23" s="60">
        <v>0</v>
      </c>
      <c r="F23" s="61">
        <f>E23/E20*100</f>
        <v>0</v>
      </c>
    </row>
    <row r="24" spans="1:8" hidden="1" x14ac:dyDescent="0.25">
      <c r="A24" s="57" t="s">
        <v>22</v>
      </c>
      <c r="B24" s="63"/>
      <c r="C24" s="63"/>
      <c r="D24" s="59">
        <v>9</v>
      </c>
      <c r="E24" s="60">
        <f>E25+E26</f>
        <v>0</v>
      </c>
      <c r="F24" s="61">
        <f>+F25+F26</f>
        <v>0</v>
      </c>
    </row>
    <row r="25" spans="1:8" hidden="1" x14ac:dyDescent="0.25">
      <c r="A25" s="62" t="s">
        <v>23</v>
      </c>
      <c r="B25" s="63"/>
      <c r="C25" s="63"/>
      <c r="D25" s="59">
        <v>10</v>
      </c>
      <c r="E25" s="60">
        <v>0</v>
      </c>
      <c r="F25" s="61">
        <f>E25/$E$20*100</f>
        <v>0</v>
      </c>
    </row>
    <row r="26" spans="1:8" hidden="1" x14ac:dyDescent="0.25">
      <c r="A26" s="62" t="s">
        <v>24</v>
      </c>
      <c r="B26" s="63"/>
      <c r="C26" s="63"/>
      <c r="D26" s="59">
        <v>11</v>
      </c>
      <c r="E26" s="60">
        <v>0</v>
      </c>
      <c r="F26" s="61">
        <f>E26/$E$20*100</f>
        <v>0</v>
      </c>
    </row>
    <row r="27" spans="1:8" x14ac:dyDescent="0.25">
      <c r="A27" s="57" t="s">
        <v>25</v>
      </c>
      <c r="B27" s="63"/>
      <c r="C27" s="63"/>
      <c r="D27" s="59">
        <v>12</v>
      </c>
      <c r="E27" s="60">
        <f>E28+E29</f>
        <v>205835</v>
      </c>
      <c r="F27" s="61">
        <f>+F28+F29+F30</f>
        <v>90.029348601020871</v>
      </c>
    </row>
    <row r="28" spans="1:8" hidden="1" x14ac:dyDescent="0.25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  <c r="H28" s="64"/>
    </row>
    <row r="29" spans="1:8" x14ac:dyDescent="0.25">
      <c r="A29" s="62" t="s">
        <v>27</v>
      </c>
      <c r="B29" s="63"/>
      <c r="C29" s="63"/>
      <c r="D29" s="59">
        <v>14</v>
      </c>
      <c r="E29" s="60">
        <v>205835</v>
      </c>
      <c r="F29" s="61">
        <f>E29/$E$20*100</f>
        <v>90.029348601020871</v>
      </c>
      <c r="H29" s="64"/>
    </row>
    <row r="30" spans="1:8" hidden="1" x14ac:dyDescent="0.25">
      <c r="A30" s="62" t="s">
        <v>28</v>
      </c>
      <c r="B30" s="63"/>
      <c r="C30" s="63"/>
      <c r="D30" s="59">
        <v>15</v>
      </c>
      <c r="E30" s="60">
        <v>0</v>
      </c>
      <c r="F30" s="61">
        <f t="shared" ref="F30:F31" si="0">E30/$E$20*100</f>
        <v>0</v>
      </c>
    </row>
    <row r="31" spans="1:8" hidden="1" x14ac:dyDescent="0.25">
      <c r="A31" s="65" t="s">
        <v>29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8" ht="13.8" thickBot="1" x14ac:dyDescent="0.3">
      <c r="A32" s="70" t="s">
        <v>30</v>
      </c>
      <c r="B32" s="71"/>
      <c r="C32" s="71"/>
      <c r="D32" s="72">
        <v>24</v>
      </c>
      <c r="E32" s="73">
        <v>8143</v>
      </c>
      <c r="F32" s="74">
        <f>E32/$E$20*100</f>
        <v>3.5616342490738346</v>
      </c>
    </row>
    <row r="33" spans="1:6" x14ac:dyDescent="0.25">
      <c r="A33" s="75"/>
      <c r="B33" s="76"/>
      <c r="C33" s="76"/>
      <c r="D33" s="77"/>
      <c r="E33" s="78"/>
      <c r="F33" s="79"/>
    </row>
    <row r="34" spans="1:6" x14ac:dyDescent="0.25">
      <c r="A34" s="75"/>
      <c r="B34" s="76"/>
      <c r="C34" s="76"/>
      <c r="D34" s="77"/>
      <c r="E34" s="78"/>
      <c r="F34" s="79"/>
    </row>
    <row r="35" spans="1:6" ht="15.6" x14ac:dyDescent="0.25">
      <c r="A35" s="80" t="s">
        <v>31</v>
      </c>
      <c r="B35" s="81"/>
      <c r="C35" s="81"/>
      <c r="D35" s="81"/>
      <c r="E35" s="81"/>
      <c r="F35" s="81"/>
    </row>
    <row r="36" spans="1:6" ht="13.8" thickBot="1" x14ac:dyDescent="0.3">
      <c r="B36" s="82"/>
      <c r="C36" s="82"/>
      <c r="D36" s="83"/>
      <c r="E36" s="84"/>
      <c r="F36" s="85"/>
    </row>
    <row r="37" spans="1:6" x14ac:dyDescent="0.25">
      <c r="A37" s="106" t="s">
        <v>32</v>
      </c>
      <c r="B37" s="109" t="s">
        <v>14</v>
      </c>
      <c r="C37" s="112" t="s">
        <v>33</v>
      </c>
      <c r="D37" s="113"/>
      <c r="E37" s="112" t="s">
        <v>34</v>
      </c>
      <c r="F37" s="113"/>
    </row>
    <row r="38" spans="1:6" x14ac:dyDescent="0.25">
      <c r="A38" s="107"/>
      <c r="B38" s="110"/>
      <c r="C38" s="86" t="s">
        <v>35</v>
      </c>
      <c r="D38" s="87" t="s">
        <v>36</v>
      </c>
      <c r="E38" s="86" t="s">
        <v>35</v>
      </c>
      <c r="F38" s="87" t="s">
        <v>36</v>
      </c>
    </row>
    <row r="39" spans="1:6" ht="13.8" thickBot="1" x14ac:dyDescent="0.3">
      <c r="A39" s="108"/>
      <c r="B39" s="111"/>
      <c r="C39" s="114" t="s">
        <v>47</v>
      </c>
      <c r="D39" s="114"/>
      <c r="E39" s="114"/>
      <c r="F39" s="115"/>
    </row>
    <row r="40" spans="1:6" ht="13.8" thickBot="1" x14ac:dyDescent="0.3">
      <c r="A40" s="88" t="s">
        <v>37</v>
      </c>
      <c r="B40" s="89">
        <v>1</v>
      </c>
      <c r="C40" s="90">
        <v>3947586</v>
      </c>
      <c r="D40" s="91">
        <v>1454481</v>
      </c>
      <c r="E40" s="90">
        <v>3858335</v>
      </c>
      <c r="F40" s="92">
        <v>1444705</v>
      </c>
    </row>
    <row r="41" spans="1:6" x14ac:dyDescent="0.25">
      <c r="A41" s="75"/>
      <c r="B41" s="82"/>
      <c r="C41" s="93"/>
      <c r="D41" s="93"/>
      <c r="E41" s="93"/>
      <c r="F41" s="93"/>
    </row>
    <row r="43" spans="1:6" ht="15.6" x14ac:dyDescent="0.25">
      <c r="A43" s="80" t="s">
        <v>38</v>
      </c>
      <c r="B43" s="82"/>
      <c r="C43" s="82"/>
      <c r="D43" s="83"/>
      <c r="E43" s="84"/>
    </row>
    <row r="44" spans="1:6" ht="13.8" thickBot="1" x14ac:dyDescent="0.3">
      <c r="A44" s="75"/>
      <c r="B44" s="82"/>
      <c r="C44" s="94"/>
      <c r="D44" s="94"/>
    </row>
    <row r="45" spans="1:6" x14ac:dyDescent="0.25">
      <c r="A45" s="116" t="s">
        <v>32</v>
      </c>
      <c r="B45" s="118" t="s">
        <v>14</v>
      </c>
      <c r="C45" s="119" t="s">
        <v>39</v>
      </c>
      <c r="D45" s="120"/>
      <c r="E45" s="95"/>
    </row>
    <row r="46" spans="1:6" ht="13.8" thickBot="1" x14ac:dyDescent="0.3">
      <c r="A46" s="117"/>
      <c r="B46" s="111"/>
      <c r="C46" s="96" t="s">
        <v>40</v>
      </c>
      <c r="D46" s="97">
        <f>F19</f>
        <v>44712</v>
      </c>
      <c r="E46" s="29"/>
    </row>
    <row r="47" spans="1:6" ht="13.8" thickBot="1" x14ac:dyDescent="0.3">
      <c r="A47" s="88" t="s">
        <v>37</v>
      </c>
      <c r="B47" s="54">
        <v>1</v>
      </c>
      <c r="C47" s="104">
        <v>222983496</v>
      </c>
      <c r="D47" s="105"/>
      <c r="E47" s="98"/>
    </row>
    <row r="49" spans="1:6" ht="52.8" x14ac:dyDescent="0.3">
      <c r="A49" s="99" t="s">
        <v>41</v>
      </c>
      <c r="B49" s="100"/>
      <c r="C49" s="100"/>
      <c r="D49" s="101"/>
      <c r="E49" s="101"/>
      <c r="F49" s="102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ED2E8-E83B-488C-BF47-B3AB2A6028DF}">
  <sheetPr>
    <pageSetUpPr fitToPage="1"/>
  </sheetPr>
  <dimension ref="A1:H49"/>
  <sheetViews>
    <sheetView workbookViewId="0">
      <selection activeCell="D18" sqref="D18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3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29"/>
      <c r="F14" s="30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8" ht="13.8" thickBot="1" x14ac:dyDescent="0.3">
      <c r="A19" s="45"/>
      <c r="B19" s="46"/>
      <c r="C19" s="47"/>
      <c r="D19" s="48"/>
      <c r="E19" s="49" t="s">
        <v>17</v>
      </c>
      <c r="F19" s="50">
        <v>44742</v>
      </c>
      <c r="G19" s="51"/>
    </row>
    <row r="20" spans="1:8" x14ac:dyDescent="0.25">
      <c r="A20" s="52" t="s">
        <v>18</v>
      </c>
      <c r="B20" s="53"/>
      <c r="C20" s="53"/>
      <c r="D20" s="54">
        <v>1</v>
      </c>
      <c r="E20" s="55">
        <f>+E21+E24+E27+E32</f>
        <v>227833</v>
      </c>
      <c r="F20" s="56">
        <f>+F21+F24+F27+F32</f>
        <v>100</v>
      </c>
    </row>
    <row r="21" spans="1:8" x14ac:dyDescent="0.25">
      <c r="A21" s="57" t="s">
        <v>19</v>
      </c>
      <c r="B21" s="58"/>
      <c r="C21" s="58"/>
      <c r="D21" s="59">
        <v>3</v>
      </c>
      <c r="E21" s="60">
        <f>E22+E23</f>
        <v>16698</v>
      </c>
      <c r="F21" s="61">
        <f>+F22+F23</f>
        <v>7.3290524199742784</v>
      </c>
    </row>
    <row r="22" spans="1:8" x14ac:dyDescent="0.25">
      <c r="A22" s="62" t="s">
        <v>20</v>
      </c>
      <c r="B22" s="63"/>
      <c r="C22" s="63"/>
      <c r="D22" s="59">
        <v>4</v>
      </c>
      <c r="E22" s="60">
        <v>16698</v>
      </c>
      <c r="F22" s="61">
        <f>E22/E20*100</f>
        <v>7.3290524199742784</v>
      </c>
    </row>
    <row r="23" spans="1:8" hidden="1" x14ac:dyDescent="0.25">
      <c r="A23" s="62" t="s">
        <v>21</v>
      </c>
      <c r="B23" s="63"/>
      <c r="C23" s="63"/>
      <c r="D23" s="59">
        <v>5</v>
      </c>
      <c r="E23" s="60">
        <v>0</v>
      </c>
      <c r="F23" s="61">
        <f>E23/E20*100</f>
        <v>0</v>
      </c>
    </row>
    <row r="24" spans="1:8" hidden="1" x14ac:dyDescent="0.25">
      <c r="A24" s="57" t="s">
        <v>22</v>
      </c>
      <c r="B24" s="63"/>
      <c r="C24" s="63"/>
      <c r="D24" s="59">
        <v>9</v>
      </c>
      <c r="E24" s="60">
        <f>E25+E26</f>
        <v>0</v>
      </c>
      <c r="F24" s="61">
        <f>+F25+F26</f>
        <v>0</v>
      </c>
    </row>
    <row r="25" spans="1:8" hidden="1" x14ac:dyDescent="0.25">
      <c r="A25" s="62" t="s">
        <v>23</v>
      </c>
      <c r="B25" s="63"/>
      <c r="C25" s="63"/>
      <c r="D25" s="59">
        <v>10</v>
      </c>
      <c r="E25" s="60">
        <v>0</v>
      </c>
      <c r="F25" s="61">
        <f>E25/$E$20*100</f>
        <v>0</v>
      </c>
    </row>
    <row r="26" spans="1:8" hidden="1" x14ac:dyDescent="0.25">
      <c r="A26" s="62" t="s">
        <v>24</v>
      </c>
      <c r="B26" s="63"/>
      <c r="C26" s="63"/>
      <c r="D26" s="59">
        <v>11</v>
      </c>
      <c r="E26" s="60">
        <v>0</v>
      </c>
      <c r="F26" s="61">
        <f>E26/$E$20*100</f>
        <v>0</v>
      </c>
    </row>
    <row r="27" spans="1:8" x14ac:dyDescent="0.25">
      <c r="A27" s="57" t="s">
        <v>25</v>
      </c>
      <c r="B27" s="63"/>
      <c r="C27" s="63"/>
      <c r="D27" s="59">
        <v>12</v>
      </c>
      <c r="E27" s="60">
        <f>E28+E29</f>
        <v>202556</v>
      </c>
      <c r="F27" s="61">
        <f>+F28+F29+F30</f>
        <v>88.905470234777226</v>
      </c>
    </row>
    <row r="28" spans="1:8" hidden="1" x14ac:dyDescent="0.25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  <c r="H28" s="64"/>
    </row>
    <row r="29" spans="1:8" x14ac:dyDescent="0.25">
      <c r="A29" s="62" t="s">
        <v>27</v>
      </c>
      <c r="B29" s="63"/>
      <c r="C29" s="63"/>
      <c r="D29" s="59">
        <v>14</v>
      </c>
      <c r="E29" s="60">
        <v>202556</v>
      </c>
      <c r="F29" s="61">
        <f>E29/$E$20*100</f>
        <v>88.905470234777226</v>
      </c>
      <c r="H29" s="64"/>
    </row>
    <row r="30" spans="1:8" hidden="1" x14ac:dyDescent="0.25">
      <c r="A30" s="62" t="s">
        <v>28</v>
      </c>
      <c r="B30" s="63"/>
      <c r="C30" s="63"/>
      <c r="D30" s="59">
        <v>15</v>
      </c>
      <c r="E30" s="60">
        <v>0</v>
      </c>
      <c r="F30" s="61">
        <f t="shared" ref="F30:F31" si="0">E30/$E$20*100</f>
        <v>0</v>
      </c>
    </row>
    <row r="31" spans="1:8" hidden="1" x14ac:dyDescent="0.25">
      <c r="A31" s="65" t="s">
        <v>29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8" ht="13.8" thickBot="1" x14ac:dyDescent="0.3">
      <c r="A32" s="70" t="s">
        <v>30</v>
      </c>
      <c r="B32" s="71"/>
      <c r="C32" s="71"/>
      <c r="D32" s="72">
        <v>24</v>
      </c>
      <c r="E32" s="73">
        <v>8579</v>
      </c>
      <c r="F32" s="74">
        <f>E32/$E$20*100</f>
        <v>3.7654773452484935</v>
      </c>
    </row>
    <row r="33" spans="1:6" x14ac:dyDescent="0.25">
      <c r="A33" s="75"/>
      <c r="B33" s="76"/>
      <c r="C33" s="76"/>
      <c r="D33" s="77"/>
      <c r="E33" s="78"/>
      <c r="F33" s="79"/>
    </row>
    <row r="34" spans="1:6" x14ac:dyDescent="0.25">
      <c r="A34" s="75"/>
      <c r="B34" s="76"/>
      <c r="C34" s="76"/>
      <c r="D34" s="77"/>
      <c r="E34" s="78"/>
      <c r="F34" s="79"/>
    </row>
    <row r="35" spans="1:6" ht="15.6" x14ac:dyDescent="0.25">
      <c r="A35" s="80" t="s">
        <v>31</v>
      </c>
      <c r="B35" s="81"/>
      <c r="C35" s="81"/>
      <c r="D35" s="81"/>
      <c r="E35" s="81"/>
      <c r="F35" s="81"/>
    </row>
    <row r="36" spans="1:6" ht="13.8" thickBot="1" x14ac:dyDescent="0.3">
      <c r="B36" s="82"/>
      <c r="C36" s="82"/>
      <c r="D36" s="83"/>
      <c r="E36" s="84"/>
      <c r="F36" s="85"/>
    </row>
    <row r="37" spans="1:6" x14ac:dyDescent="0.25">
      <c r="A37" s="106" t="s">
        <v>32</v>
      </c>
      <c r="B37" s="109" t="s">
        <v>14</v>
      </c>
      <c r="C37" s="112" t="s">
        <v>33</v>
      </c>
      <c r="D37" s="113"/>
      <c r="E37" s="112" t="s">
        <v>34</v>
      </c>
      <c r="F37" s="113"/>
    </row>
    <row r="38" spans="1:6" x14ac:dyDescent="0.25">
      <c r="A38" s="107"/>
      <c r="B38" s="110"/>
      <c r="C38" s="86" t="s">
        <v>35</v>
      </c>
      <c r="D38" s="87" t="s">
        <v>36</v>
      </c>
      <c r="E38" s="86" t="s">
        <v>35</v>
      </c>
      <c r="F38" s="87" t="s">
        <v>36</v>
      </c>
    </row>
    <row r="39" spans="1:6" ht="13.8" thickBot="1" x14ac:dyDescent="0.3">
      <c r="A39" s="108"/>
      <c r="B39" s="111"/>
      <c r="C39" s="114" t="s">
        <v>48</v>
      </c>
      <c r="D39" s="114"/>
      <c r="E39" s="114"/>
      <c r="F39" s="115"/>
    </row>
    <row r="40" spans="1:6" ht="13.8" thickBot="1" x14ac:dyDescent="0.3">
      <c r="A40" s="88" t="s">
        <v>37</v>
      </c>
      <c r="B40" s="89">
        <v>1</v>
      </c>
      <c r="C40" s="90">
        <v>5383653</v>
      </c>
      <c r="D40" s="91">
        <v>3341289</v>
      </c>
      <c r="E40" s="90">
        <v>5321096</v>
      </c>
      <c r="F40" s="92">
        <v>3323808</v>
      </c>
    </row>
    <row r="41" spans="1:6" x14ac:dyDescent="0.25">
      <c r="A41" s="75"/>
      <c r="B41" s="82"/>
      <c r="C41" s="93"/>
      <c r="D41" s="93"/>
      <c r="E41" s="93"/>
      <c r="F41" s="93"/>
    </row>
    <row r="43" spans="1:6" ht="15.6" x14ac:dyDescent="0.25">
      <c r="A43" s="80" t="s">
        <v>38</v>
      </c>
      <c r="B43" s="82"/>
      <c r="C43" s="82"/>
      <c r="D43" s="83"/>
      <c r="E43" s="84"/>
    </row>
    <row r="44" spans="1:6" ht="13.8" thickBot="1" x14ac:dyDescent="0.3">
      <c r="A44" s="75"/>
      <c r="B44" s="82"/>
      <c r="C44" s="94"/>
      <c r="D44" s="94"/>
    </row>
    <row r="45" spans="1:6" x14ac:dyDescent="0.25">
      <c r="A45" s="116" t="s">
        <v>32</v>
      </c>
      <c r="B45" s="118" t="s">
        <v>14</v>
      </c>
      <c r="C45" s="119" t="s">
        <v>39</v>
      </c>
      <c r="D45" s="120"/>
      <c r="E45" s="95"/>
    </row>
    <row r="46" spans="1:6" ht="13.8" thickBot="1" x14ac:dyDescent="0.3">
      <c r="A46" s="117"/>
      <c r="B46" s="111"/>
      <c r="C46" s="96" t="s">
        <v>40</v>
      </c>
      <c r="D46" s="97">
        <f>F19</f>
        <v>44742</v>
      </c>
      <c r="E46" s="29"/>
    </row>
    <row r="47" spans="1:6" ht="13.8" thickBot="1" x14ac:dyDescent="0.3">
      <c r="A47" s="88" t="s">
        <v>37</v>
      </c>
      <c r="B47" s="54">
        <v>1</v>
      </c>
      <c r="C47" s="104">
        <v>222190862</v>
      </c>
      <c r="D47" s="105"/>
      <c r="E47" s="98"/>
    </row>
    <row r="49" spans="1:6" ht="52.8" x14ac:dyDescent="0.3">
      <c r="A49" s="99" t="s">
        <v>41</v>
      </c>
      <c r="B49" s="100"/>
      <c r="C49" s="100"/>
      <c r="D49" s="101"/>
      <c r="E49" s="101"/>
      <c r="F49" s="102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0BD11-D3B5-4D27-8C8E-8B35CF4C9847}">
  <sheetPr>
    <pageSetUpPr fitToPage="1"/>
  </sheetPr>
  <dimension ref="A1:H49"/>
  <sheetViews>
    <sheetView workbookViewId="0">
      <selection activeCell="H7" sqref="H7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3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29"/>
      <c r="F14" s="30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8" ht="13.8" thickBot="1" x14ac:dyDescent="0.3">
      <c r="A19" s="45"/>
      <c r="B19" s="46"/>
      <c r="C19" s="47"/>
      <c r="D19" s="48"/>
      <c r="E19" s="49" t="s">
        <v>17</v>
      </c>
      <c r="F19" s="50">
        <v>44773</v>
      </c>
      <c r="G19" s="51"/>
    </row>
    <row r="20" spans="1:8" x14ac:dyDescent="0.25">
      <c r="A20" s="52" t="s">
        <v>18</v>
      </c>
      <c r="B20" s="53"/>
      <c r="C20" s="53"/>
      <c r="D20" s="54">
        <v>1</v>
      </c>
      <c r="E20" s="55">
        <f>+E21+E24+E27+E32</f>
        <v>233819</v>
      </c>
      <c r="F20" s="56">
        <f>+F21+F24+F27+F32</f>
        <v>100.00000000000001</v>
      </c>
    </row>
    <row r="21" spans="1:8" x14ac:dyDescent="0.25">
      <c r="A21" s="57" t="s">
        <v>19</v>
      </c>
      <c r="B21" s="58"/>
      <c r="C21" s="58"/>
      <c r="D21" s="59">
        <v>3</v>
      </c>
      <c r="E21" s="60">
        <f>E22+E23</f>
        <v>18418</v>
      </c>
      <c r="F21" s="61">
        <f>+F22+F23</f>
        <v>7.8770330896975871</v>
      </c>
    </row>
    <row r="22" spans="1:8" x14ac:dyDescent="0.25">
      <c r="A22" s="62" t="s">
        <v>20</v>
      </c>
      <c r="B22" s="63"/>
      <c r="C22" s="63"/>
      <c r="D22" s="59">
        <v>4</v>
      </c>
      <c r="E22" s="60">
        <v>18418</v>
      </c>
      <c r="F22" s="61">
        <f>E22/E20*100</f>
        <v>7.8770330896975871</v>
      </c>
    </row>
    <row r="23" spans="1:8" hidden="1" x14ac:dyDescent="0.25">
      <c r="A23" s="62" t="s">
        <v>21</v>
      </c>
      <c r="B23" s="63"/>
      <c r="C23" s="63"/>
      <c r="D23" s="59">
        <v>5</v>
      </c>
      <c r="E23" s="60">
        <v>0</v>
      </c>
      <c r="F23" s="61">
        <f>E23/E20*100</f>
        <v>0</v>
      </c>
    </row>
    <row r="24" spans="1:8" hidden="1" x14ac:dyDescent="0.25">
      <c r="A24" s="57" t="s">
        <v>22</v>
      </c>
      <c r="B24" s="63"/>
      <c r="C24" s="63"/>
      <c r="D24" s="59">
        <v>9</v>
      </c>
      <c r="E24" s="60">
        <f>E25+E26</f>
        <v>0</v>
      </c>
      <c r="F24" s="61">
        <f>+F25+F26</f>
        <v>0</v>
      </c>
    </row>
    <row r="25" spans="1:8" hidden="1" x14ac:dyDescent="0.25">
      <c r="A25" s="62" t="s">
        <v>23</v>
      </c>
      <c r="B25" s="63"/>
      <c r="C25" s="63"/>
      <c r="D25" s="59">
        <v>10</v>
      </c>
      <c r="E25" s="60">
        <v>0</v>
      </c>
      <c r="F25" s="61">
        <f>E25/$E$20*100</f>
        <v>0</v>
      </c>
    </row>
    <row r="26" spans="1:8" hidden="1" x14ac:dyDescent="0.25">
      <c r="A26" s="62" t="s">
        <v>24</v>
      </c>
      <c r="B26" s="63"/>
      <c r="C26" s="63"/>
      <c r="D26" s="59">
        <v>11</v>
      </c>
      <c r="E26" s="60">
        <v>0</v>
      </c>
      <c r="F26" s="61">
        <f>E26/$E$20*100</f>
        <v>0</v>
      </c>
    </row>
    <row r="27" spans="1:8" x14ac:dyDescent="0.25">
      <c r="A27" s="57" t="s">
        <v>25</v>
      </c>
      <c r="B27" s="63"/>
      <c r="C27" s="63"/>
      <c r="D27" s="59">
        <v>12</v>
      </c>
      <c r="E27" s="60">
        <f>E28+E29</f>
        <v>204892</v>
      </c>
      <c r="F27" s="61">
        <f>+F28+F29+F30</f>
        <v>87.628464752650558</v>
      </c>
    </row>
    <row r="28" spans="1:8" hidden="1" x14ac:dyDescent="0.25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  <c r="H28" s="64"/>
    </row>
    <row r="29" spans="1:8" x14ac:dyDescent="0.25">
      <c r="A29" s="62" t="s">
        <v>27</v>
      </c>
      <c r="B29" s="63"/>
      <c r="C29" s="63"/>
      <c r="D29" s="59">
        <v>14</v>
      </c>
      <c r="E29" s="60">
        <v>204892</v>
      </c>
      <c r="F29" s="61">
        <f>E29/$E$20*100</f>
        <v>87.628464752650558</v>
      </c>
      <c r="H29" s="64"/>
    </row>
    <row r="30" spans="1:8" hidden="1" x14ac:dyDescent="0.25">
      <c r="A30" s="62" t="s">
        <v>28</v>
      </c>
      <c r="B30" s="63"/>
      <c r="C30" s="63"/>
      <c r="D30" s="59">
        <v>15</v>
      </c>
      <c r="E30" s="60">
        <v>0</v>
      </c>
      <c r="F30" s="61">
        <f t="shared" ref="F30:F31" si="0">E30/$E$20*100</f>
        <v>0</v>
      </c>
    </row>
    <row r="31" spans="1:8" hidden="1" x14ac:dyDescent="0.25">
      <c r="A31" s="65" t="s">
        <v>29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8" ht="13.8" thickBot="1" x14ac:dyDescent="0.3">
      <c r="A32" s="70" t="s">
        <v>30</v>
      </c>
      <c r="B32" s="71"/>
      <c r="C32" s="71"/>
      <c r="D32" s="72">
        <v>24</v>
      </c>
      <c r="E32" s="73">
        <v>10509</v>
      </c>
      <c r="F32" s="74">
        <f>E32/$E$20*100</f>
        <v>4.4945021576518593</v>
      </c>
    </row>
    <row r="33" spans="1:6" x14ac:dyDescent="0.25">
      <c r="A33" s="75"/>
      <c r="B33" s="76"/>
      <c r="C33" s="76"/>
      <c r="D33" s="77"/>
      <c r="E33" s="78"/>
      <c r="F33" s="79"/>
    </row>
    <row r="34" spans="1:6" x14ac:dyDescent="0.25">
      <c r="A34" s="75"/>
      <c r="B34" s="76"/>
      <c r="C34" s="76"/>
      <c r="D34" s="77"/>
      <c r="E34" s="78"/>
      <c r="F34" s="79"/>
    </row>
    <row r="35" spans="1:6" ht="15.6" x14ac:dyDescent="0.25">
      <c r="A35" s="80" t="s">
        <v>31</v>
      </c>
      <c r="B35" s="81"/>
      <c r="C35" s="81"/>
      <c r="D35" s="81"/>
      <c r="E35" s="81"/>
      <c r="F35" s="81"/>
    </row>
    <row r="36" spans="1:6" ht="13.8" thickBot="1" x14ac:dyDescent="0.3">
      <c r="B36" s="82"/>
      <c r="C36" s="82"/>
      <c r="D36" s="83"/>
      <c r="E36" s="84"/>
      <c r="F36" s="85"/>
    </row>
    <row r="37" spans="1:6" x14ac:dyDescent="0.25">
      <c r="A37" s="106" t="s">
        <v>32</v>
      </c>
      <c r="B37" s="109" t="s">
        <v>14</v>
      </c>
      <c r="C37" s="112" t="s">
        <v>33</v>
      </c>
      <c r="D37" s="113"/>
      <c r="E37" s="112" t="s">
        <v>34</v>
      </c>
      <c r="F37" s="113"/>
    </row>
    <row r="38" spans="1:6" x14ac:dyDescent="0.25">
      <c r="A38" s="107"/>
      <c r="B38" s="110"/>
      <c r="C38" s="86" t="s">
        <v>35</v>
      </c>
      <c r="D38" s="87" t="s">
        <v>36</v>
      </c>
      <c r="E38" s="86" t="s">
        <v>35</v>
      </c>
      <c r="F38" s="87" t="s">
        <v>36</v>
      </c>
    </row>
    <row r="39" spans="1:6" ht="13.8" thickBot="1" x14ac:dyDescent="0.3">
      <c r="A39" s="108"/>
      <c r="B39" s="111"/>
      <c r="C39" s="114" t="s">
        <v>49</v>
      </c>
      <c r="D39" s="114"/>
      <c r="E39" s="114"/>
      <c r="F39" s="115"/>
    </row>
    <row r="40" spans="1:6" ht="13.8" thickBot="1" x14ac:dyDescent="0.3">
      <c r="A40" s="88" t="s">
        <v>37</v>
      </c>
      <c r="B40" s="89">
        <v>1</v>
      </c>
      <c r="C40" s="90">
        <v>2381047</v>
      </c>
      <c r="D40" s="91">
        <v>974643</v>
      </c>
      <c r="E40" s="90">
        <v>2332525</v>
      </c>
      <c r="F40" s="92">
        <v>962656</v>
      </c>
    </row>
    <row r="41" spans="1:6" x14ac:dyDescent="0.25">
      <c r="A41" s="75"/>
      <c r="B41" s="82"/>
      <c r="C41" s="93"/>
      <c r="D41" s="93"/>
      <c r="E41" s="93"/>
      <c r="F41" s="93"/>
    </row>
    <row r="43" spans="1:6" ht="15.6" x14ac:dyDescent="0.25">
      <c r="A43" s="80" t="s">
        <v>38</v>
      </c>
      <c r="B43" s="82"/>
      <c r="C43" s="82"/>
      <c r="D43" s="83"/>
      <c r="E43" s="84"/>
    </row>
    <row r="44" spans="1:6" ht="13.8" thickBot="1" x14ac:dyDescent="0.3">
      <c r="A44" s="75"/>
      <c r="B44" s="82"/>
      <c r="C44" s="94"/>
      <c r="D44" s="94"/>
    </row>
    <row r="45" spans="1:6" x14ac:dyDescent="0.25">
      <c r="A45" s="116" t="s">
        <v>32</v>
      </c>
      <c r="B45" s="118" t="s">
        <v>14</v>
      </c>
      <c r="C45" s="119" t="s">
        <v>39</v>
      </c>
      <c r="D45" s="120"/>
      <c r="E45" s="95"/>
    </row>
    <row r="46" spans="1:6" ht="13.8" thickBot="1" x14ac:dyDescent="0.3">
      <c r="A46" s="117"/>
      <c r="B46" s="111"/>
      <c r="C46" s="96" t="s">
        <v>40</v>
      </c>
      <c r="D46" s="97">
        <f>F19</f>
        <v>44773</v>
      </c>
      <c r="E46" s="29"/>
    </row>
    <row r="47" spans="1:6" ht="13.8" thickBot="1" x14ac:dyDescent="0.3">
      <c r="A47" s="88" t="s">
        <v>37</v>
      </c>
      <c r="B47" s="54">
        <v>1</v>
      </c>
      <c r="C47" s="104">
        <v>228166335</v>
      </c>
      <c r="D47" s="105"/>
      <c r="E47" s="98"/>
    </row>
    <row r="49" spans="1:6" ht="52.8" x14ac:dyDescent="0.3">
      <c r="A49" s="99" t="s">
        <v>41</v>
      </c>
      <c r="B49" s="100"/>
      <c r="C49" s="100"/>
      <c r="D49" s="101"/>
      <c r="E49" s="101"/>
      <c r="F49" s="102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5F733-A5C9-4061-B088-2A3EBDFF66FF}">
  <sheetPr>
    <pageSetUpPr fitToPage="1"/>
  </sheetPr>
  <dimension ref="A1:H49"/>
  <sheetViews>
    <sheetView workbookViewId="0">
      <selection activeCell="G5" sqref="G5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3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29"/>
      <c r="F14" s="30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8" ht="13.8" thickBot="1" x14ac:dyDescent="0.3">
      <c r="A19" s="45"/>
      <c r="B19" s="46"/>
      <c r="C19" s="47"/>
      <c r="D19" s="48"/>
      <c r="E19" s="49" t="s">
        <v>17</v>
      </c>
      <c r="F19" s="50">
        <v>44804</v>
      </c>
      <c r="G19" s="51"/>
    </row>
    <row r="20" spans="1:8" x14ac:dyDescent="0.25">
      <c r="A20" s="52" t="s">
        <v>18</v>
      </c>
      <c r="B20" s="53"/>
      <c r="C20" s="53"/>
      <c r="D20" s="54">
        <v>1</v>
      </c>
      <c r="E20" s="55">
        <f>+E21+E24+E27+E32</f>
        <v>238593</v>
      </c>
      <c r="F20" s="56">
        <f>+F21+F24+F27+F32</f>
        <v>100</v>
      </c>
    </row>
    <row r="21" spans="1:8" x14ac:dyDescent="0.25">
      <c r="A21" s="57" t="s">
        <v>19</v>
      </c>
      <c r="B21" s="58"/>
      <c r="C21" s="58"/>
      <c r="D21" s="59">
        <v>3</v>
      </c>
      <c r="E21" s="60">
        <f>E22+E23</f>
        <v>12186</v>
      </c>
      <c r="F21" s="61">
        <f>+F22+F23</f>
        <v>5.1074423809583687</v>
      </c>
    </row>
    <row r="22" spans="1:8" x14ac:dyDescent="0.25">
      <c r="A22" s="62" t="s">
        <v>20</v>
      </c>
      <c r="B22" s="63"/>
      <c r="C22" s="63"/>
      <c r="D22" s="59">
        <v>4</v>
      </c>
      <c r="E22" s="60">
        <v>12186</v>
      </c>
      <c r="F22" s="61">
        <f>E22/E20*100</f>
        <v>5.1074423809583687</v>
      </c>
    </row>
    <row r="23" spans="1:8" hidden="1" x14ac:dyDescent="0.25">
      <c r="A23" s="62" t="s">
        <v>21</v>
      </c>
      <c r="B23" s="63"/>
      <c r="C23" s="63"/>
      <c r="D23" s="59">
        <v>5</v>
      </c>
      <c r="E23" s="60">
        <v>0</v>
      </c>
      <c r="F23" s="61">
        <f>E23/E20*100</f>
        <v>0</v>
      </c>
    </row>
    <row r="24" spans="1:8" hidden="1" x14ac:dyDescent="0.25">
      <c r="A24" s="57" t="s">
        <v>22</v>
      </c>
      <c r="B24" s="63"/>
      <c r="C24" s="63"/>
      <c r="D24" s="59">
        <v>9</v>
      </c>
      <c r="E24" s="60">
        <f>E25+E26</f>
        <v>0</v>
      </c>
      <c r="F24" s="61">
        <f>+F25+F26</f>
        <v>0</v>
      </c>
    </row>
    <row r="25" spans="1:8" hidden="1" x14ac:dyDescent="0.25">
      <c r="A25" s="62" t="s">
        <v>23</v>
      </c>
      <c r="B25" s="63"/>
      <c r="C25" s="63"/>
      <c r="D25" s="59">
        <v>10</v>
      </c>
      <c r="E25" s="60">
        <v>0</v>
      </c>
      <c r="F25" s="61">
        <f>E25/$E$20*100</f>
        <v>0</v>
      </c>
    </row>
    <row r="26" spans="1:8" hidden="1" x14ac:dyDescent="0.25">
      <c r="A26" s="62" t="s">
        <v>24</v>
      </c>
      <c r="B26" s="63"/>
      <c r="C26" s="63"/>
      <c r="D26" s="59">
        <v>11</v>
      </c>
      <c r="E26" s="60">
        <v>0</v>
      </c>
      <c r="F26" s="61">
        <f>E26/$E$20*100</f>
        <v>0</v>
      </c>
    </row>
    <row r="27" spans="1:8" x14ac:dyDescent="0.25">
      <c r="A27" s="57" t="s">
        <v>25</v>
      </c>
      <c r="B27" s="63"/>
      <c r="C27" s="63"/>
      <c r="D27" s="59">
        <v>12</v>
      </c>
      <c r="E27" s="60">
        <f>E28+E29</f>
        <v>214612</v>
      </c>
      <c r="F27" s="61">
        <f>+F28+F29+F30</f>
        <v>89.948992635995182</v>
      </c>
    </row>
    <row r="28" spans="1:8" hidden="1" x14ac:dyDescent="0.25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  <c r="H28" s="64"/>
    </row>
    <row r="29" spans="1:8" x14ac:dyDescent="0.25">
      <c r="A29" s="62" t="s">
        <v>27</v>
      </c>
      <c r="B29" s="63"/>
      <c r="C29" s="63"/>
      <c r="D29" s="59">
        <v>14</v>
      </c>
      <c r="E29" s="60">
        <v>214612</v>
      </c>
      <c r="F29" s="61">
        <f>E29/$E$20*100</f>
        <v>89.948992635995182</v>
      </c>
      <c r="H29" s="64"/>
    </row>
    <row r="30" spans="1:8" hidden="1" x14ac:dyDescent="0.25">
      <c r="A30" s="62" t="s">
        <v>28</v>
      </c>
      <c r="B30" s="63"/>
      <c r="C30" s="63"/>
      <c r="D30" s="59">
        <v>15</v>
      </c>
      <c r="E30" s="60">
        <v>0</v>
      </c>
      <c r="F30" s="61">
        <f t="shared" ref="F30:F31" si="0">E30/$E$20*100</f>
        <v>0</v>
      </c>
    </row>
    <row r="31" spans="1:8" hidden="1" x14ac:dyDescent="0.25">
      <c r="A31" s="65" t="s">
        <v>29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8" ht="13.8" thickBot="1" x14ac:dyDescent="0.3">
      <c r="A32" s="70" t="s">
        <v>30</v>
      </c>
      <c r="B32" s="71"/>
      <c r="C32" s="71"/>
      <c r="D32" s="72">
        <v>24</v>
      </c>
      <c r="E32" s="73">
        <v>11795</v>
      </c>
      <c r="F32" s="74">
        <f>E32/$E$20*100</f>
        <v>4.9435649830464428</v>
      </c>
    </row>
    <row r="33" spans="1:6" x14ac:dyDescent="0.25">
      <c r="A33" s="75"/>
      <c r="B33" s="76"/>
      <c r="C33" s="76"/>
      <c r="D33" s="77"/>
      <c r="E33" s="78"/>
      <c r="F33" s="79"/>
    </row>
    <row r="34" spans="1:6" x14ac:dyDescent="0.25">
      <c r="A34" s="75"/>
      <c r="B34" s="76"/>
      <c r="C34" s="76"/>
      <c r="D34" s="77"/>
      <c r="E34" s="78"/>
      <c r="F34" s="79"/>
    </row>
    <row r="35" spans="1:6" ht="15.6" x14ac:dyDescent="0.25">
      <c r="A35" s="80" t="s">
        <v>31</v>
      </c>
      <c r="B35" s="81"/>
      <c r="C35" s="81"/>
      <c r="D35" s="81"/>
      <c r="E35" s="81"/>
      <c r="F35" s="81"/>
    </row>
    <row r="36" spans="1:6" ht="13.8" thickBot="1" x14ac:dyDescent="0.3">
      <c r="B36" s="82"/>
      <c r="C36" s="82"/>
      <c r="D36" s="83"/>
      <c r="E36" s="84"/>
      <c r="F36" s="85"/>
    </row>
    <row r="37" spans="1:6" x14ac:dyDescent="0.25">
      <c r="A37" s="106" t="s">
        <v>32</v>
      </c>
      <c r="B37" s="109" t="s">
        <v>14</v>
      </c>
      <c r="C37" s="112" t="s">
        <v>33</v>
      </c>
      <c r="D37" s="113"/>
      <c r="E37" s="112" t="s">
        <v>34</v>
      </c>
      <c r="F37" s="113"/>
    </row>
    <row r="38" spans="1:6" x14ac:dyDescent="0.25">
      <c r="A38" s="107"/>
      <c r="B38" s="110"/>
      <c r="C38" s="86" t="s">
        <v>35</v>
      </c>
      <c r="D38" s="87" t="s">
        <v>36</v>
      </c>
      <c r="E38" s="86" t="s">
        <v>35</v>
      </c>
      <c r="F38" s="87" t="s">
        <v>36</v>
      </c>
    </row>
    <row r="39" spans="1:6" ht="13.8" thickBot="1" x14ac:dyDescent="0.3">
      <c r="A39" s="108"/>
      <c r="B39" s="111"/>
      <c r="C39" s="114" t="s">
        <v>50</v>
      </c>
      <c r="D39" s="114"/>
      <c r="E39" s="114"/>
      <c r="F39" s="115"/>
    </row>
    <row r="40" spans="1:6" ht="13.8" thickBot="1" x14ac:dyDescent="0.3">
      <c r="A40" s="88" t="s">
        <v>37</v>
      </c>
      <c r="B40" s="89">
        <v>1</v>
      </c>
      <c r="C40" s="90">
        <v>2611948</v>
      </c>
      <c r="D40" s="91">
        <v>1312756</v>
      </c>
      <c r="E40" s="90">
        <v>2617394</v>
      </c>
      <c r="F40" s="92">
        <v>1320726</v>
      </c>
    </row>
    <row r="41" spans="1:6" x14ac:dyDescent="0.25">
      <c r="A41" s="75"/>
      <c r="B41" s="82"/>
      <c r="C41" s="93"/>
      <c r="D41" s="93"/>
      <c r="E41" s="93"/>
      <c r="F41" s="93"/>
    </row>
    <row r="43" spans="1:6" ht="15.6" x14ac:dyDescent="0.25">
      <c r="A43" s="80" t="s">
        <v>38</v>
      </c>
      <c r="B43" s="82"/>
      <c r="C43" s="82"/>
      <c r="D43" s="83"/>
      <c r="E43" s="84"/>
    </row>
    <row r="44" spans="1:6" ht="13.8" thickBot="1" x14ac:dyDescent="0.3">
      <c r="A44" s="75"/>
      <c r="B44" s="82"/>
      <c r="C44" s="94"/>
      <c r="D44" s="94"/>
    </row>
    <row r="45" spans="1:6" x14ac:dyDescent="0.25">
      <c r="A45" s="116" t="s">
        <v>32</v>
      </c>
      <c r="B45" s="118" t="s">
        <v>14</v>
      </c>
      <c r="C45" s="119" t="s">
        <v>39</v>
      </c>
      <c r="D45" s="120"/>
      <c r="E45" s="95"/>
    </row>
    <row r="46" spans="1:6" ht="13.8" thickBot="1" x14ac:dyDescent="0.3">
      <c r="A46" s="117"/>
      <c r="B46" s="111"/>
      <c r="C46" s="96" t="s">
        <v>40</v>
      </c>
      <c r="D46" s="97">
        <f>F19</f>
        <v>44804</v>
      </c>
      <c r="E46" s="29"/>
    </row>
    <row r="47" spans="1:6" ht="13.8" thickBot="1" x14ac:dyDescent="0.3">
      <c r="A47" s="88" t="s">
        <v>37</v>
      </c>
      <c r="B47" s="54">
        <v>1</v>
      </c>
      <c r="C47" s="104">
        <v>232931365</v>
      </c>
      <c r="D47" s="105"/>
      <c r="E47" s="98"/>
    </row>
    <row r="49" spans="1:6" ht="52.8" x14ac:dyDescent="0.3">
      <c r="A49" s="99" t="s">
        <v>41</v>
      </c>
      <c r="B49" s="100"/>
      <c r="C49" s="100"/>
      <c r="D49" s="101"/>
      <c r="E49" s="101"/>
      <c r="F49" s="102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0951F7-3AC8-432E-8C4C-9C5E2D799266}">
  <sheetPr>
    <pageSetUpPr fitToPage="1"/>
  </sheetPr>
  <dimension ref="A1:H49"/>
  <sheetViews>
    <sheetView topLeftCell="A44" workbookViewId="0">
      <selection activeCell="G8" sqref="G8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3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29"/>
      <c r="F14" s="30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8" ht="13.8" thickBot="1" x14ac:dyDescent="0.3">
      <c r="A19" s="45"/>
      <c r="B19" s="46"/>
      <c r="C19" s="47"/>
      <c r="D19" s="48"/>
      <c r="E19" s="49" t="s">
        <v>17</v>
      </c>
      <c r="F19" s="50">
        <v>44834</v>
      </c>
      <c r="G19" s="51"/>
    </row>
    <row r="20" spans="1:8" x14ac:dyDescent="0.25">
      <c r="A20" s="52" t="s">
        <v>18</v>
      </c>
      <c r="B20" s="53"/>
      <c r="C20" s="53"/>
      <c r="D20" s="54">
        <v>1</v>
      </c>
      <c r="E20" s="55">
        <f>+E21+E24+E27+E32</f>
        <v>222370</v>
      </c>
      <c r="F20" s="56">
        <f>+F21+F24+F27+F32</f>
        <v>99.999999999999986</v>
      </c>
    </row>
    <row r="21" spans="1:8" x14ac:dyDescent="0.25">
      <c r="A21" s="57" t="s">
        <v>19</v>
      </c>
      <c r="B21" s="58"/>
      <c r="C21" s="58"/>
      <c r="D21" s="59">
        <v>3</v>
      </c>
      <c r="E21" s="60">
        <f>E22+E23</f>
        <v>12408</v>
      </c>
      <c r="F21" s="61">
        <f>+F22+F23</f>
        <v>5.5798893735665782</v>
      </c>
    </row>
    <row r="22" spans="1:8" x14ac:dyDescent="0.25">
      <c r="A22" s="62" t="s">
        <v>20</v>
      </c>
      <c r="B22" s="63"/>
      <c r="C22" s="63"/>
      <c r="D22" s="59">
        <v>4</v>
      </c>
      <c r="E22" s="60">
        <v>12408</v>
      </c>
      <c r="F22" s="61">
        <f>E22/E20*100</f>
        <v>5.5798893735665782</v>
      </c>
    </row>
    <row r="23" spans="1:8" hidden="1" x14ac:dyDescent="0.25">
      <c r="A23" s="62" t="s">
        <v>21</v>
      </c>
      <c r="B23" s="63"/>
      <c r="C23" s="63"/>
      <c r="D23" s="59">
        <v>5</v>
      </c>
      <c r="E23" s="60">
        <v>0</v>
      </c>
      <c r="F23" s="61">
        <f>E23/E20*100</f>
        <v>0</v>
      </c>
    </row>
    <row r="24" spans="1:8" hidden="1" x14ac:dyDescent="0.25">
      <c r="A24" s="57" t="s">
        <v>22</v>
      </c>
      <c r="B24" s="63"/>
      <c r="C24" s="63"/>
      <c r="D24" s="59">
        <v>9</v>
      </c>
      <c r="E24" s="60">
        <f>E25+E26</f>
        <v>0</v>
      </c>
      <c r="F24" s="61">
        <f>+F25+F26</f>
        <v>0</v>
      </c>
    </row>
    <row r="25" spans="1:8" hidden="1" x14ac:dyDescent="0.25">
      <c r="A25" s="62" t="s">
        <v>23</v>
      </c>
      <c r="B25" s="63"/>
      <c r="C25" s="63"/>
      <c r="D25" s="59">
        <v>10</v>
      </c>
      <c r="E25" s="60">
        <v>0</v>
      </c>
      <c r="F25" s="61">
        <f>E25/$E$20*100</f>
        <v>0</v>
      </c>
    </row>
    <row r="26" spans="1:8" hidden="1" x14ac:dyDescent="0.25">
      <c r="A26" s="62" t="s">
        <v>24</v>
      </c>
      <c r="B26" s="63"/>
      <c r="C26" s="63"/>
      <c r="D26" s="59">
        <v>11</v>
      </c>
      <c r="E26" s="60">
        <v>0</v>
      </c>
      <c r="F26" s="61">
        <f>E26/$E$20*100</f>
        <v>0</v>
      </c>
    </row>
    <row r="27" spans="1:8" x14ac:dyDescent="0.25">
      <c r="A27" s="57" t="s">
        <v>25</v>
      </c>
      <c r="B27" s="63"/>
      <c r="C27" s="63"/>
      <c r="D27" s="59">
        <v>12</v>
      </c>
      <c r="E27" s="60">
        <f>E28+E29</f>
        <v>196342</v>
      </c>
      <c r="F27" s="61">
        <f>+F28+F29+F30</f>
        <v>88.295183702837605</v>
      </c>
    </row>
    <row r="28" spans="1:8" hidden="1" x14ac:dyDescent="0.25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  <c r="H28" s="64"/>
    </row>
    <row r="29" spans="1:8" x14ac:dyDescent="0.25">
      <c r="A29" s="62" t="s">
        <v>27</v>
      </c>
      <c r="B29" s="63"/>
      <c r="C29" s="63"/>
      <c r="D29" s="59">
        <v>14</v>
      </c>
      <c r="E29" s="60">
        <v>196342</v>
      </c>
      <c r="F29" s="61">
        <f>E29/$E$20*100</f>
        <v>88.295183702837605</v>
      </c>
      <c r="H29" s="64"/>
    </row>
    <row r="30" spans="1:8" hidden="1" x14ac:dyDescent="0.25">
      <c r="A30" s="62" t="s">
        <v>28</v>
      </c>
      <c r="B30" s="63"/>
      <c r="C30" s="63"/>
      <c r="D30" s="59">
        <v>15</v>
      </c>
      <c r="E30" s="60">
        <v>0</v>
      </c>
      <c r="F30" s="61">
        <f t="shared" ref="F30:F31" si="0">E30/$E$20*100</f>
        <v>0</v>
      </c>
    </row>
    <row r="31" spans="1:8" hidden="1" x14ac:dyDescent="0.25">
      <c r="A31" s="65" t="s">
        <v>29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8" ht="13.8" thickBot="1" x14ac:dyDescent="0.3">
      <c r="A32" s="70" t="s">
        <v>30</v>
      </c>
      <c r="B32" s="71"/>
      <c r="C32" s="71"/>
      <c r="D32" s="72">
        <v>24</v>
      </c>
      <c r="E32" s="73">
        <v>13620</v>
      </c>
      <c r="F32" s="74">
        <f>E32/$E$20*100</f>
        <v>6.124926923595809</v>
      </c>
    </row>
    <row r="33" spans="1:6" x14ac:dyDescent="0.25">
      <c r="A33" s="75"/>
      <c r="B33" s="76"/>
      <c r="C33" s="76"/>
      <c r="D33" s="77"/>
      <c r="E33" s="78"/>
      <c r="F33" s="79"/>
    </row>
    <row r="34" spans="1:6" x14ac:dyDescent="0.25">
      <c r="A34" s="75"/>
      <c r="B34" s="76"/>
      <c r="C34" s="76"/>
      <c r="D34" s="77"/>
      <c r="E34" s="78"/>
      <c r="F34" s="79"/>
    </row>
    <row r="35" spans="1:6" ht="15.6" x14ac:dyDescent="0.25">
      <c r="A35" s="80" t="s">
        <v>31</v>
      </c>
      <c r="B35" s="81"/>
      <c r="C35" s="81"/>
      <c r="D35" s="81"/>
      <c r="E35" s="81"/>
      <c r="F35" s="81"/>
    </row>
    <row r="36" spans="1:6" ht="13.8" thickBot="1" x14ac:dyDescent="0.3">
      <c r="B36" s="82"/>
      <c r="C36" s="82"/>
      <c r="D36" s="83"/>
      <c r="E36" s="84"/>
      <c r="F36" s="85"/>
    </row>
    <row r="37" spans="1:6" x14ac:dyDescent="0.25">
      <c r="A37" s="106" t="s">
        <v>32</v>
      </c>
      <c r="B37" s="109" t="s">
        <v>14</v>
      </c>
      <c r="C37" s="112" t="s">
        <v>33</v>
      </c>
      <c r="D37" s="113"/>
      <c r="E37" s="112" t="s">
        <v>34</v>
      </c>
      <c r="F37" s="113"/>
    </row>
    <row r="38" spans="1:6" x14ac:dyDescent="0.25">
      <c r="A38" s="107"/>
      <c r="B38" s="110"/>
      <c r="C38" s="86" t="s">
        <v>35</v>
      </c>
      <c r="D38" s="87" t="s">
        <v>36</v>
      </c>
      <c r="E38" s="86" t="s">
        <v>35</v>
      </c>
      <c r="F38" s="87" t="s">
        <v>36</v>
      </c>
    </row>
    <row r="39" spans="1:6" ht="13.8" thickBot="1" x14ac:dyDescent="0.3">
      <c r="A39" s="108"/>
      <c r="B39" s="111"/>
      <c r="C39" s="114" t="s">
        <v>51</v>
      </c>
      <c r="D39" s="114"/>
      <c r="E39" s="114"/>
      <c r="F39" s="115"/>
    </row>
    <row r="40" spans="1:6" ht="13.8" thickBot="1" x14ac:dyDescent="0.3">
      <c r="A40" s="88" t="s">
        <v>37</v>
      </c>
      <c r="B40" s="89">
        <v>1</v>
      </c>
      <c r="C40" s="90">
        <v>1744316</v>
      </c>
      <c r="D40" s="91">
        <v>1127232</v>
      </c>
      <c r="E40" s="90">
        <v>1735301</v>
      </c>
      <c r="F40" s="92">
        <v>1132448</v>
      </c>
    </row>
    <row r="41" spans="1:6" x14ac:dyDescent="0.25">
      <c r="A41" s="75"/>
      <c r="B41" s="82"/>
      <c r="C41" s="93"/>
      <c r="D41" s="93"/>
      <c r="E41" s="93"/>
      <c r="F41" s="93"/>
    </row>
    <row r="43" spans="1:6" ht="15.6" x14ac:dyDescent="0.25">
      <c r="A43" s="80" t="s">
        <v>38</v>
      </c>
      <c r="B43" s="82"/>
      <c r="C43" s="82"/>
      <c r="D43" s="83"/>
      <c r="E43" s="84"/>
    </row>
    <row r="44" spans="1:6" ht="13.8" thickBot="1" x14ac:dyDescent="0.3">
      <c r="A44" s="75"/>
      <c r="B44" s="82"/>
      <c r="C44" s="94"/>
      <c r="D44" s="94"/>
    </row>
    <row r="45" spans="1:6" x14ac:dyDescent="0.25">
      <c r="A45" s="116" t="s">
        <v>32</v>
      </c>
      <c r="B45" s="118" t="s">
        <v>14</v>
      </c>
      <c r="C45" s="119" t="s">
        <v>39</v>
      </c>
      <c r="D45" s="120"/>
      <c r="E45" s="95"/>
    </row>
    <row r="46" spans="1:6" ht="13.8" thickBot="1" x14ac:dyDescent="0.3">
      <c r="A46" s="117"/>
      <c r="B46" s="111"/>
      <c r="C46" s="96" t="s">
        <v>40</v>
      </c>
      <c r="D46" s="97">
        <f>F19</f>
        <v>44834</v>
      </c>
      <c r="E46" s="29"/>
    </row>
    <row r="47" spans="1:6" ht="13.8" thickBot="1" x14ac:dyDescent="0.3">
      <c r="A47" s="88" t="s">
        <v>37</v>
      </c>
      <c r="B47" s="54">
        <v>1</v>
      </c>
      <c r="C47" s="104">
        <v>216730170</v>
      </c>
      <c r="D47" s="105"/>
      <c r="E47" s="98"/>
    </row>
    <row r="49" spans="1:6" ht="52.8" x14ac:dyDescent="0.3">
      <c r="A49" s="99" t="s">
        <v>41</v>
      </c>
      <c r="B49" s="100"/>
      <c r="C49" s="100"/>
      <c r="D49" s="101"/>
      <c r="E49" s="101"/>
      <c r="F49" s="102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leden 2022</vt:lpstr>
      <vt:lpstr>únor 2022</vt:lpstr>
      <vt:lpstr>březen 2022</vt:lpstr>
      <vt:lpstr>duben 2022</vt:lpstr>
      <vt:lpstr>květen 2022</vt:lpstr>
      <vt:lpstr>červen 2022</vt:lpstr>
      <vt:lpstr>červenec 2022</vt:lpstr>
      <vt:lpstr>srpen 2022</vt:lpstr>
      <vt:lpstr>září 2022</vt:lpstr>
      <vt:lpstr>říjen 2022</vt:lpstr>
      <vt:lpstr>listopad 2022</vt:lpstr>
      <vt:lpstr>prosinec 2022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2018-02-08T09:18:22Z</dcterms:created>
  <dcterms:modified xsi:type="dcterms:W3CDTF">2023-01-06T13:00:22Z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6524ed-fb1a-49fd-bafe-15c5e5ffd047_Enabled">
    <vt:lpwstr>true</vt:lpwstr>
  </property>
  <property fmtid="{D5CDD505-2E9C-101B-9397-08002B2CF9AE}" pid="3" name="MSIP_Label_2a6524ed-fb1a-49fd-bafe-15c5e5ffd047_SetDate">
    <vt:lpwstr>2020-11-24T10:28:53Z</vt:lpwstr>
  </property>
  <property fmtid="{D5CDD505-2E9C-101B-9397-08002B2CF9AE}" pid="4" name="MSIP_Label_2a6524ed-fb1a-49fd-bafe-15c5e5ffd047_Method">
    <vt:lpwstr>Standard</vt:lpwstr>
  </property>
  <property fmtid="{D5CDD505-2E9C-101B-9397-08002B2CF9AE}" pid="5" name="MSIP_Label_2a6524ed-fb1a-49fd-bafe-15c5e5ffd047_Name">
    <vt:lpwstr>Internal</vt:lpwstr>
  </property>
  <property fmtid="{D5CDD505-2E9C-101B-9397-08002B2CF9AE}" pid="6" name="MSIP_Label_2a6524ed-fb1a-49fd-bafe-15c5e5ffd047_SiteId">
    <vt:lpwstr>9b511fda-f0b1-43a5-b06e-1e720f64520a</vt:lpwstr>
  </property>
  <property fmtid="{D5CDD505-2E9C-101B-9397-08002B2CF9AE}" pid="7" name="MSIP_Label_2a6524ed-fb1a-49fd-bafe-15c5e5ffd047_ActionId">
    <vt:lpwstr>7be248ff-c822-4b28-bd7e-b7c0d6d0ae4e</vt:lpwstr>
  </property>
  <property fmtid="{D5CDD505-2E9C-101B-9397-08002B2CF9AE}" pid="8" name="MSIP_Label_2a6524ed-fb1a-49fd-bafe-15c5e5ffd047_ContentBits">
    <vt:lpwstr>0</vt:lpwstr>
  </property>
</Properties>
</file>