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80" firstSheet="8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15" l="1"/>
  <c r="E25" i="15"/>
  <c r="E22" i="15"/>
  <c r="F24" i="15" l="1"/>
  <c r="E21" i="15"/>
  <c r="F23" i="15" s="1"/>
  <c r="E28" i="14"/>
  <c r="E25" i="14"/>
  <c r="E22" i="14"/>
  <c r="F24" i="14" s="1"/>
  <c r="F31" i="15" l="1"/>
  <c r="F26" i="15"/>
  <c r="F29" i="15"/>
  <c r="F33" i="15"/>
  <c r="F32" i="15"/>
  <c r="F28" i="15"/>
  <c r="F27" i="15"/>
  <c r="F30" i="15"/>
  <c r="F25" i="15"/>
  <c r="F22" i="15"/>
  <c r="E21" i="14"/>
  <c r="F32" i="14" s="1"/>
  <c r="F29" i="14"/>
  <c r="F27" i="14"/>
  <c r="E28" i="13"/>
  <c r="E25" i="13"/>
  <c r="E22" i="13"/>
  <c r="F24" i="13" s="1"/>
  <c r="F21" i="15" l="1"/>
  <c r="F33" i="14"/>
  <c r="F23" i="14"/>
  <c r="F30" i="14"/>
  <c r="F22" i="14"/>
  <c r="F31" i="14"/>
  <c r="F26" i="14"/>
  <c r="F25" i="14"/>
  <c r="F28" i="14"/>
  <c r="E21" i="13"/>
  <c r="E28" i="12"/>
  <c r="E25" i="12"/>
  <c r="E22" i="12"/>
  <c r="F24" i="12" s="1"/>
  <c r="F21" i="14" l="1"/>
  <c r="F33" i="13"/>
  <c r="F31" i="13"/>
  <c r="F32" i="13"/>
  <c r="F30" i="13"/>
  <c r="F27" i="13"/>
  <c r="F29" i="13"/>
  <c r="F26" i="13"/>
  <c r="F23" i="13"/>
  <c r="F28" i="13"/>
  <c r="F22" i="13"/>
  <c r="F25" i="13"/>
  <c r="F28" i="12"/>
  <c r="E21" i="12"/>
  <c r="F32" i="12" s="1"/>
  <c r="F25" i="12"/>
  <c r="F23" i="12"/>
  <c r="F26" i="12"/>
  <c r="F29" i="12"/>
  <c r="F31" i="12"/>
  <c r="F33" i="12"/>
  <c r="F22" i="12"/>
  <c r="F27" i="12"/>
  <c r="F30" i="12"/>
  <c r="E28" i="11"/>
  <c r="E25" i="11"/>
  <c r="E22" i="11"/>
  <c r="F24" i="11" s="1"/>
  <c r="F21" i="13" l="1"/>
  <c r="F21" i="12"/>
  <c r="E21" i="11"/>
  <c r="E28" i="10"/>
  <c r="E25" i="10"/>
  <c r="E22" i="10"/>
  <c r="F24" i="10" s="1"/>
  <c r="F33" i="11" l="1"/>
  <c r="F26" i="11"/>
  <c r="F32" i="11"/>
  <c r="F30" i="11"/>
  <c r="F27" i="11"/>
  <c r="F31" i="11"/>
  <c r="F29" i="11"/>
  <c r="F23" i="11"/>
  <c r="F28" i="11"/>
  <c r="F22" i="11"/>
  <c r="F25" i="11"/>
  <c r="E21" i="10"/>
  <c r="F32" i="10" s="1"/>
  <c r="E28" i="9"/>
  <c r="E25" i="9"/>
  <c r="E22" i="9"/>
  <c r="F24" i="9" s="1"/>
  <c r="F21" i="11" l="1"/>
  <c r="F33" i="10"/>
  <c r="F27" i="10"/>
  <c r="F29" i="10"/>
  <c r="F23" i="10"/>
  <c r="F30" i="10"/>
  <c r="F22" i="10"/>
  <c r="F31" i="10"/>
  <c r="F26" i="10"/>
  <c r="F25" i="10"/>
  <c r="F28" i="10"/>
  <c r="E21" i="9"/>
  <c r="E28" i="8"/>
  <c r="E25" i="8"/>
  <c r="E22" i="8"/>
  <c r="F24" i="8" s="1"/>
  <c r="F21" i="10" l="1"/>
  <c r="F33" i="9"/>
  <c r="F31" i="9"/>
  <c r="F29" i="9"/>
  <c r="F32" i="9"/>
  <c r="F30" i="9"/>
  <c r="F27" i="9"/>
  <c r="F26" i="9"/>
  <c r="F23" i="9"/>
  <c r="F28" i="9"/>
  <c r="F22" i="9"/>
  <c r="F25" i="9"/>
  <c r="E21" i="8"/>
  <c r="F33" i="8" s="1"/>
  <c r="F23" i="8"/>
  <c r="E28" i="7"/>
  <c r="E25" i="7"/>
  <c r="E22" i="7"/>
  <c r="F24" i="7" s="1"/>
  <c r="F21" i="9" l="1"/>
  <c r="F28" i="8"/>
  <c r="F29" i="8"/>
  <c r="F25" i="8"/>
  <c r="F22" i="8"/>
  <c r="F31" i="8"/>
  <c r="F26" i="8"/>
  <c r="F30" i="8"/>
  <c r="F32" i="8"/>
  <c r="F27" i="8"/>
  <c r="E21" i="7"/>
  <c r="F32" i="7" s="1"/>
  <c r="F25" i="7"/>
  <c r="F23" i="7"/>
  <c r="F26" i="7"/>
  <c r="F29" i="7"/>
  <c r="F31" i="7"/>
  <c r="F33" i="7"/>
  <c r="F22" i="7"/>
  <c r="F27" i="7"/>
  <c r="F30" i="7"/>
  <c r="E28" i="6"/>
  <c r="E25" i="6"/>
  <c r="E22" i="6"/>
  <c r="F28" i="7" l="1"/>
  <c r="F21" i="8"/>
  <c r="F21" i="7"/>
  <c r="F24" i="6"/>
  <c r="E21" i="6"/>
  <c r="F30" i="6" s="1"/>
  <c r="F23" i="6"/>
  <c r="E28" i="5"/>
  <c r="E25" i="5"/>
  <c r="E22" i="5"/>
  <c r="F24" i="5" s="1"/>
  <c r="F29" i="6" l="1"/>
  <c r="F33" i="6"/>
  <c r="F27" i="6"/>
  <c r="F25" i="6"/>
  <c r="F22" i="6"/>
  <c r="F31" i="6"/>
  <c r="F26" i="6"/>
  <c r="F32" i="6"/>
  <c r="F28" i="6"/>
  <c r="E21" i="5"/>
  <c r="E28" i="4"/>
  <c r="E25" i="4"/>
  <c r="E22" i="4"/>
  <c r="F24" i="4" s="1"/>
  <c r="F21" i="6" l="1"/>
  <c r="F33" i="5"/>
  <c r="F32" i="5"/>
  <c r="F30" i="5"/>
  <c r="F27" i="5"/>
  <c r="F31" i="5"/>
  <c r="F29" i="5"/>
  <c r="F26" i="5"/>
  <c r="F23" i="5"/>
  <c r="F28" i="5"/>
  <c r="F22" i="5"/>
  <c r="F25" i="5"/>
  <c r="E21" i="4"/>
  <c r="F33" i="4" s="1"/>
  <c r="F21" i="5" l="1"/>
  <c r="F29" i="4"/>
  <c r="F27" i="4"/>
  <c r="F32" i="4"/>
  <c r="F26" i="4"/>
  <c r="F31" i="4"/>
  <c r="F23" i="4"/>
  <c r="F30" i="4"/>
  <c r="F22" i="4"/>
  <c r="F25" i="4"/>
  <c r="F28" i="4"/>
  <c r="F21" i="4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<sst xmlns="http://schemas.openxmlformats.org/spreadsheetml/2006/main" count="612" uniqueCount="55">
  <si>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</si>
  <si>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</si>
  <si>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</si>
  <si>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globálních trhů</t>
  </si>
  <si>
    <t>ISIN</t>
  </si>
  <si>
    <t>CZ0008474442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</si>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</sst>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47" sqref="G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31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43131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1126337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36183</v>
      </c>
      <c r="F22" s="64">
        <f>E22/E21*100</f>
        <v>3.2124488496782044</v>
      </c>
    </row>
    <row r="23" spans="1:6" x14ac:dyDescent="0.2">
      <c r="A23" s="65" t="s">
        <v>22</v>
      </c>
      <c r="B23" s="66"/>
      <c r="C23" s="66"/>
      <c r="D23" s="62">
        <v>4</v>
      </c>
      <c r="E23" s="63">
        <v>36183</v>
      </c>
      <c r="F23" s="64">
        <f>E23/E21*100</f>
        <v>3.2124488496782044</v>
      </c>
    </row>
    <row r="24" spans="1:6" hidden="1" x14ac:dyDescent="0.2">
      <c r="A24" s="65" t="s">
        <v>23</v>
      </c>
      <c r="B24" s="66"/>
      <c r="C24" s="66"/>
      <c r="D24" s="62">
        <v>5</v>
      </c>
      <c r="E24" s="63">
        <v>0</v>
      </c>
      <c r="F24" s="64">
        <f>E24/E22*100</f>
        <v>0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1076196</v>
      </c>
      <c r="F28" s="64">
        <f t="shared" si="0"/>
        <v>95.548312805137357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1076196</v>
      </c>
      <c r="F30" s="64">
        <f t="shared" si="0"/>
        <v>95.548312805137357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13958</v>
      </c>
      <c r="F33" s="76">
        <f>E33/$E$21*100</f>
        <v>1.2392383451844342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13985762</v>
      </c>
      <c r="D41" s="93">
        <v>14969439</v>
      </c>
      <c r="E41" s="92">
        <v>14584346</v>
      </c>
      <c r="F41" s="94">
        <v>15627537.039999999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43131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1117188144.24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2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43404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1125582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16477</v>
      </c>
      <c r="F22" s="64">
        <f>E22/E21*100</f>
        <v>1.4638649161056236</v>
      </c>
    </row>
    <row r="23" spans="1:6" x14ac:dyDescent="0.2">
      <c r="A23" s="65" t="s">
        <v>22</v>
      </c>
      <c r="B23" s="66"/>
      <c r="C23" s="66"/>
      <c r="D23" s="62">
        <v>4</v>
      </c>
      <c r="E23" s="63">
        <v>15227</v>
      </c>
      <c r="F23" s="64">
        <f>E23/E21*100</f>
        <v>1.3528112567542836</v>
      </c>
    </row>
    <row r="24" spans="1:6" x14ac:dyDescent="0.2">
      <c r="A24" s="65" t="s">
        <v>23</v>
      </c>
      <c r="B24" s="66"/>
      <c r="C24" s="66"/>
      <c r="D24" s="62">
        <v>5</v>
      </c>
      <c r="E24" s="63">
        <v>1250</v>
      </c>
      <c r="F24" s="64">
        <f>E24/E22*100</f>
        <v>7.5863324634338776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1106586</v>
      </c>
      <c r="F28" s="64">
        <f t="shared" si="0"/>
        <v>98.31233974956956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1106586</v>
      </c>
      <c r="F30" s="64">
        <f t="shared" si="0"/>
        <v>98.31233974956956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2519</v>
      </c>
      <c r="F33" s="76">
        <f>E33/$E$21*100</f>
        <v>0.22379533432482041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11712634</v>
      </c>
      <c r="D41" s="93">
        <v>16749839</v>
      </c>
      <c r="E41" s="92">
        <v>11960454</v>
      </c>
      <c r="F41" s="94">
        <v>17251318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43404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1117519298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23" sqref="G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3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43434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1138156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24866</v>
      </c>
      <c r="F22" s="64">
        <f>E22/E21*100</f>
        <v>2.1847620185633603</v>
      </c>
    </row>
    <row r="23" spans="1:6" x14ac:dyDescent="0.2">
      <c r="A23" s="65" t="s">
        <v>22</v>
      </c>
      <c r="B23" s="66"/>
      <c r="C23" s="66"/>
      <c r="D23" s="62">
        <v>4</v>
      </c>
      <c r="E23" s="63">
        <v>17766</v>
      </c>
      <c r="F23" s="64">
        <f>E23/E21*100</f>
        <v>1.5609459511701385</v>
      </c>
    </row>
    <row r="24" spans="1:6" x14ac:dyDescent="0.2">
      <c r="A24" s="65" t="s">
        <v>23</v>
      </c>
      <c r="B24" s="66"/>
      <c r="C24" s="66"/>
      <c r="D24" s="62">
        <v>5</v>
      </c>
      <c r="E24" s="63">
        <v>7100</v>
      </c>
      <c r="F24" s="64">
        <f>E24/E22*100</f>
        <v>28.553044317542025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1111025</v>
      </c>
      <c r="F28" s="64">
        <f t="shared" si="0"/>
        <v>97.616231869796408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1111025</v>
      </c>
      <c r="F30" s="64">
        <f t="shared" si="0"/>
        <v>97.616231869796408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2265</v>
      </c>
      <c r="F33" s="76">
        <f>E33/$E$21*100</f>
        <v>0.1990061116402321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16160122</v>
      </c>
      <c r="D41" s="93">
        <v>21327767</v>
      </c>
      <c r="E41" s="92">
        <v>16297529</v>
      </c>
      <c r="F41" s="94">
        <v>21405635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43434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1130896005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F24" sqref="F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4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43465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1031707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49534</v>
      </c>
      <c r="F22" s="64">
        <f>E22/E21*100</f>
        <v>4.8011693242364348</v>
      </c>
    </row>
    <row r="23" spans="1:6" x14ac:dyDescent="0.2">
      <c r="A23" s="65" t="s">
        <v>22</v>
      </c>
      <c r="B23" s="66"/>
      <c r="C23" s="66"/>
      <c r="D23" s="62">
        <v>4</v>
      </c>
      <c r="E23" s="63">
        <v>48934</v>
      </c>
      <c r="F23" s="64">
        <f>E23/E21*100</f>
        <v>4.743013277994625</v>
      </c>
    </row>
    <row r="24" spans="1:6" x14ac:dyDescent="0.2">
      <c r="A24" s="65" t="s">
        <v>23</v>
      </c>
      <c r="B24" s="66"/>
      <c r="C24" s="66"/>
      <c r="D24" s="62">
        <v>5</v>
      </c>
      <c r="E24" s="63">
        <v>600</v>
      </c>
      <c r="F24" s="64">
        <f>E24/E22*100</f>
        <v>1.2112892154883514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973479</v>
      </c>
      <c r="F28" s="64">
        <f t="shared" si="0"/>
        <v>94.356149565719733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973479</v>
      </c>
      <c r="F30" s="64">
        <f t="shared" si="0"/>
        <v>94.356149565719733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8694</v>
      </c>
      <c r="F33" s="76">
        <f>E33/$E$21*100</f>
        <v>0.84268111004384005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13586091</v>
      </c>
      <c r="D41" s="93">
        <v>16110697</v>
      </c>
      <c r="E41" s="92">
        <v>13234625</v>
      </c>
      <c r="F41" s="94">
        <v>15733714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43465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1030259790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G67" sqref="G6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4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43159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1120492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47129</v>
      </c>
      <c r="F22" s="64">
        <f>E22/E21*100</f>
        <v>4.2060987494779081</v>
      </c>
    </row>
    <row r="23" spans="1:6" x14ac:dyDescent="0.2">
      <c r="A23" s="65" t="s">
        <v>22</v>
      </c>
      <c r="B23" s="66"/>
      <c r="C23" s="66"/>
      <c r="D23" s="62">
        <v>4</v>
      </c>
      <c r="E23" s="63">
        <v>47129</v>
      </c>
      <c r="F23" s="64">
        <f>E23/E21*100</f>
        <v>4.2060987494779081</v>
      </c>
    </row>
    <row r="24" spans="1:6" hidden="1" x14ac:dyDescent="0.2">
      <c r="A24" s="65" t="s">
        <v>23</v>
      </c>
      <c r="B24" s="66"/>
      <c r="C24" s="66"/>
      <c r="D24" s="62">
        <v>5</v>
      </c>
      <c r="E24" s="63">
        <v>0</v>
      </c>
      <c r="F24" s="64">
        <f>E24/E22*100</f>
        <v>0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1064746</v>
      </c>
      <c r="F28" s="64">
        <f t="shared" si="0"/>
        <v>95.024864077565923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1064746</v>
      </c>
      <c r="F30" s="64">
        <f t="shared" si="0"/>
        <v>95.024864077565923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8617</v>
      </c>
      <c r="F33" s="76">
        <f>E33/$E$21*100</f>
        <v>0.76903717295616569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28261337</v>
      </c>
      <c r="D41" s="93">
        <v>16633793</v>
      </c>
      <c r="E41" s="92">
        <v>28002204.239999998</v>
      </c>
      <c r="F41" s="94">
        <v>16410432.710000001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43159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1111643349.6700001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22" sqref="H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5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43190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1060556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45147</v>
      </c>
      <c r="F22" s="64">
        <f>E22/E21*100</f>
        <v>4.2569180693900179</v>
      </c>
    </row>
    <row r="23" spans="1:6" x14ac:dyDescent="0.2">
      <c r="A23" s="65" t="s">
        <v>22</v>
      </c>
      <c r="B23" s="66"/>
      <c r="C23" s="66"/>
      <c r="D23" s="62">
        <v>4</v>
      </c>
      <c r="E23" s="63">
        <v>45147</v>
      </c>
      <c r="F23" s="64">
        <f>E23/E21*100</f>
        <v>4.2569180693900179</v>
      </c>
    </row>
    <row r="24" spans="1:6" hidden="1" x14ac:dyDescent="0.2">
      <c r="A24" s="65" t="s">
        <v>23</v>
      </c>
      <c r="B24" s="66"/>
      <c r="C24" s="66"/>
      <c r="D24" s="62">
        <v>5</v>
      </c>
      <c r="E24" s="63">
        <v>0</v>
      </c>
      <c r="F24" s="64">
        <f>E24/E22*100</f>
        <v>0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1004420</v>
      </c>
      <c r="F28" s="64">
        <f t="shared" si="0"/>
        <v>94.70692730982617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1004420</v>
      </c>
      <c r="F30" s="64">
        <f t="shared" si="0"/>
        <v>94.70692730982617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10989</v>
      </c>
      <c r="F33" s="76">
        <f>E33/$E$21*100</f>
        <v>1.0361546207838153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20759224</v>
      </c>
      <c r="D41" s="93">
        <v>20446313</v>
      </c>
      <c r="E41" s="92">
        <v>20696051.960000001</v>
      </c>
      <c r="F41" s="94">
        <v>20356239.449999999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43188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1051783690.65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I21" sqref="I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6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43220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1102346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37670</v>
      </c>
      <c r="F22" s="64">
        <f>E22/E21*100</f>
        <v>3.4172573765405776</v>
      </c>
    </row>
    <row r="23" spans="1:6" x14ac:dyDescent="0.2">
      <c r="A23" s="65" t="s">
        <v>22</v>
      </c>
      <c r="B23" s="66"/>
      <c r="C23" s="66"/>
      <c r="D23" s="62">
        <v>4</v>
      </c>
      <c r="E23" s="63">
        <v>37670</v>
      </c>
      <c r="F23" s="64">
        <f>E23/E21*100</f>
        <v>3.4172573765405776</v>
      </c>
    </row>
    <row r="24" spans="1:6" hidden="1" x14ac:dyDescent="0.2">
      <c r="A24" s="65" t="s">
        <v>23</v>
      </c>
      <c r="B24" s="66"/>
      <c r="C24" s="66"/>
      <c r="D24" s="62">
        <v>5</v>
      </c>
      <c r="E24" s="63">
        <v>0</v>
      </c>
      <c r="F24" s="64">
        <f>E24/E22*100</f>
        <v>0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1058858</v>
      </c>
      <c r="F28" s="64">
        <f t="shared" si="0"/>
        <v>96.054959150756659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1058858</v>
      </c>
      <c r="F30" s="64">
        <f t="shared" si="0"/>
        <v>96.054959150756659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5818</v>
      </c>
      <c r="F33" s="76">
        <f>E33/$E$21*100</f>
        <v>0.52778347270276305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12612749</v>
      </c>
      <c r="D41" s="93">
        <v>20375228</v>
      </c>
      <c r="E41" s="92">
        <v>12400999.310000001</v>
      </c>
      <c r="F41" s="94">
        <v>19958813.609999999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43220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1093535079.46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J19" sqref="J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7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43251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1136068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20272</v>
      </c>
      <c r="F22" s="64">
        <f>E22/E21*100</f>
        <v>1.7844002295637234</v>
      </c>
    </row>
    <row r="23" spans="1:6" x14ac:dyDescent="0.2">
      <c r="A23" s="65" t="s">
        <v>22</v>
      </c>
      <c r="B23" s="66"/>
      <c r="C23" s="66"/>
      <c r="D23" s="62">
        <v>4</v>
      </c>
      <c r="E23" s="63">
        <v>19672</v>
      </c>
      <c r="F23" s="64">
        <f>E23/E21*100</f>
        <v>1.731586489541119</v>
      </c>
    </row>
    <row r="24" spans="1:6" x14ac:dyDescent="0.2">
      <c r="A24" s="65" t="s">
        <v>23</v>
      </c>
      <c r="B24" s="66"/>
      <c r="C24" s="66"/>
      <c r="D24" s="62">
        <v>5</v>
      </c>
      <c r="E24" s="63">
        <v>600</v>
      </c>
      <c r="F24" s="64">
        <f>E24/E22*100</f>
        <v>2.9597474348855566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1112867</v>
      </c>
      <c r="F28" s="64">
        <f t="shared" si="0"/>
        <v>97.957780696225925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1112867</v>
      </c>
      <c r="F30" s="64">
        <f t="shared" si="0"/>
        <v>97.957780696225925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2929</v>
      </c>
      <c r="F33" s="76">
        <f>E33/$E$21*100</f>
        <v>0.25781907421034655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10191353</v>
      </c>
      <c r="D41" s="93">
        <v>20972190</v>
      </c>
      <c r="E41" s="92">
        <v>10529752.359999999</v>
      </c>
      <c r="F41" s="94">
        <v>21574645.960000001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43251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1124910637.1500001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I33" sqref="I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8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43281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1126544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28569</v>
      </c>
      <c r="F22" s="64">
        <f>E22/E21*100</f>
        <v>2.5359861665412091</v>
      </c>
    </row>
    <row r="23" spans="1:6" x14ac:dyDescent="0.2">
      <c r="A23" s="65" t="s">
        <v>22</v>
      </c>
      <c r="B23" s="66"/>
      <c r="C23" s="66"/>
      <c r="D23" s="62">
        <v>4</v>
      </c>
      <c r="E23" s="63">
        <v>23269</v>
      </c>
      <c r="F23" s="64">
        <f>E23/E21*100</f>
        <v>2.0655207430868217</v>
      </c>
    </row>
    <row r="24" spans="1:6" x14ac:dyDescent="0.2">
      <c r="A24" s="65" t="s">
        <v>23</v>
      </c>
      <c r="B24" s="66"/>
      <c r="C24" s="66"/>
      <c r="D24" s="62">
        <v>5</v>
      </c>
      <c r="E24" s="63">
        <v>5300</v>
      </c>
      <c r="F24" s="64">
        <f>E24/E22*100</f>
        <v>18.551576884035143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1095881</v>
      </c>
      <c r="F28" s="64">
        <f t="shared" si="0"/>
        <v>97.278135607663799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1095881</v>
      </c>
      <c r="F30" s="64">
        <f t="shared" si="0"/>
        <v>97.278135607663799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2094</v>
      </c>
      <c r="F33" s="76">
        <f>E33/$E$21*100</f>
        <v>0.1858782257949978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14654161</v>
      </c>
      <c r="D41" s="93">
        <v>17516655</v>
      </c>
      <c r="E41" s="92">
        <v>15361978</v>
      </c>
      <c r="F41" s="94">
        <v>18330674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43280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1108135769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17" sqref="H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09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43312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1126718</v>
      </c>
      <c r="F21" s="59">
        <f>+F22+F25+F33+F28</f>
        <v>99.999999999999986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25453</v>
      </c>
      <c r="F22" s="64">
        <f>E22/E21*100</f>
        <v>2.2590390852014437</v>
      </c>
    </row>
    <row r="23" spans="1:6" x14ac:dyDescent="0.2">
      <c r="A23" s="65" t="s">
        <v>22</v>
      </c>
      <c r="B23" s="66"/>
      <c r="C23" s="66"/>
      <c r="D23" s="62">
        <v>4</v>
      </c>
      <c r="E23" s="63">
        <v>24953</v>
      </c>
      <c r="F23" s="64">
        <f>E23/E21*100</f>
        <v>2.2146624088724951</v>
      </c>
    </row>
    <row r="24" spans="1:6" x14ac:dyDescent="0.2">
      <c r="A24" s="65" t="s">
        <v>23</v>
      </c>
      <c r="B24" s="66"/>
      <c r="C24" s="66"/>
      <c r="D24" s="62">
        <v>5</v>
      </c>
      <c r="E24" s="63">
        <v>500</v>
      </c>
      <c r="F24" s="64">
        <f>E24/E22*100</f>
        <v>1.9644049817310338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1095738</v>
      </c>
      <c r="F28" s="64">
        <f t="shared" si="0"/>
        <v>97.250421134658353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1095738</v>
      </c>
      <c r="F30" s="64">
        <f t="shared" si="0"/>
        <v>97.250421134658353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5527</v>
      </c>
      <c r="F33" s="76">
        <f>E33/$E$21*100</f>
        <v>0.49053978014019478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9461306</v>
      </c>
      <c r="D41" s="93">
        <v>10645437</v>
      </c>
      <c r="E41" s="92">
        <v>9812651</v>
      </c>
      <c r="F41" s="94">
        <v>11013890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43312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1120988473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opLeftCell="A39" workbookViewId="0">
      <selection activeCell="I14" sqref="I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0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43343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1203421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69655</v>
      </c>
      <c r="F22" s="64">
        <f>E22/E21*100</f>
        <v>5.7880824748778688</v>
      </c>
    </row>
    <row r="23" spans="1:6" x14ac:dyDescent="0.2">
      <c r="A23" s="65" t="s">
        <v>22</v>
      </c>
      <c r="B23" s="66"/>
      <c r="C23" s="66"/>
      <c r="D23" s="62">
        <v>4</v>
      </c>
      <c r="E23" s="63">
        <v>69155</v>
      </c>
      <c r="F23" s="64">
        <f>E23/E21*100</f>
        <v>5.7465342552606273</v>
      </c>
    </row>
    <row r="24" spans="1:6" x14ac:dyDescent="0.2">
      <c r="A24" s="65" t="s">
        <v>23</v>
      </c>
      <c r="B24" s="66"/>
      <c r="C24" s="66"/>
      <c r="D24" s="62">
        <v>5</v>
      </c>
      <c r="E24" s="63">
        <v>500</v>
      </c>
      <c r="F24" s="64">
        <f>E24/E22*100</f>
        <v>0.71782355896920536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1130647</v>
      </c>
      <c r="F28" s="64">
        <f t="shared" si="0"/>
        <v>93.952739731149777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1130647</v>
      </c>
      <c r="F30" s="64">
        <f t="shared" si="0"/>
        <v>93.952739731149777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3119</v>
      </c>
      <c r="F33" s="76">
        <f>E33/$E$21*100</f>
        <v>0.25917779397235047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80357172</v>
      </c>
      <c r="D41" s="93">
        <v>25894533</v>
      </c>
      <c r="E41" s="92">
        <v>84478611</v>
      </c>
      <c r="F41" s="94">
        <v>27214997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43343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1192317009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47" sqref="H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">
      <c r="A12" s="30"/>
      <c r="B12" s="30"/>
      <c r="C12" s="15"/>
      <c r="D12" s="15"/>
      <c r="E12" s="24"/>
      <c r="F12" s="25"/>
    </row>
    <row r="13" spans="1:6" ht="12.75" customHeight="1" x14ac:dyDescent="0.2">
      <c r="A13" s="8" t="s">
        <v>12</v>
      </c>
      <c r="B13" s="29" t="s">
        <v>13</v>
      </c>
      <c r="C13" s="111"/>
      <c r="D13" s="15"/>
      <c r="E13" s="123"/>
      <c r="F13" s="123"/>
    </row>
    <row r="14" spans="1:6" ht="12.75" customHeight="1" x14ac:dyDescent="0.2">
      <c r="A14" s="124"/>
      <c r="B14" s="124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6" ht="15.75" x14ac:dyDescent="0.2">
      <c r="A17" s="38" t="s">
        <v>14</v>
      </c>
      <c r="B17" s="39"/>
      <c r="C17" s="39"/>
      <c r="D17" s="40"/>
      <c r="E17" s="40"/>
      <c r="F17" s="40"/>
    </row>
    <row r="18" spans="1:6" ht="13.5" thickBot="1" x14ac:dyDescent="0.25">
      <c r="A18" s="41"/>
      <c r="B18" s="41"/>
      <c r="C18" s="41"/>
      <c r="D18" s="42"/>
      <c r="E18" s="42"/>
      <c r="F18" s="42"/>
    </row>
    <row r="19" spans="1:6" ht="38.25" x14ac:dyDescent="0.25">
      <c r="A19" s="43" t="s">
        <v>15</v>
      </c>
      <c r="B19" s="44"/>
      <c r="C19" s="45"/>
      <c r="D19" s="46" t="s">
        <v>16</v>
      </c>
      <c r="E19" s="47" t="s">
        <v>17</v>
      </c>
      <c r="F19" s="48" t="s">
        <v>18</v>
      </c>
    </row>
    <row r="20" spans="1:6" ht="13.5" thickBot="1" x14ac:dyDescent="0.25">
      <c r="A20" s="49"/>
      <c r="B20" s="50"/>
      <c r="C20" s="51"/>
      <c r="D20" s="52"/>
      <c r="E20" s="53" t="s">
        <v>19</v>
      </c>
      <c r="F20" s="54">
        <v>43373</v>
      </c>
    </row>
    <row r="21" spans="1:6" x14ac:dyDescent="0.2">
      <c r="A21" s="55" t="s">
        <v>20</v>
      </c>
      <c r="B21" s="56"/>
      <c r="C21" s="56"/>
      <c r="D21" s="57">
        <v>1</v>
      </c>
      <c r="E21" s="58">
        <f>E22+E25+E32+E33+E28</f>
        <v>1214239</v>
      </c>
      <c r="F21" s="59">
        <f>+F22+F25+F33+F28</f>
        <v>100</v>
      </c>
    </row>
    <row r="22" spans="1:6" x14ac:dyDescent="0.2">
      <c r="A22" s="60" t="s">
        <v>21</v>
      </c>
      <c r="B22" s="61"/>
      <c r="C22" s="61"/>
      <c r="D22" s="62">
        <v>3</v>
      </c>
      <c r="E22" s="63">
        <f>E23+E24</f>
        <v>53615</v>
      </c>
      <c r="F22" s="64">
        <f>E22/E21*100</f>
        <v>4.4155228089362968</v>
      </c>
    </row>
    <row r="23" spans="1:6" x14ac:dyDescent="0.2">
      <c r="A23" s="65" t="s">
        <v>22</v>
      </c>
      <c r="B23" s="66"/>
      <c r="C23" s="66"/>
      <c r="D23" s="62">
        <v>4</v>
      </c>
      <c r="E23" s="63">
        <v>53615</v>
      </c>
      <c r="F23" s="64">
        <f>E23/E21*100</f>
        <v>4.4155228089362968</v>
      </c>
    </row>
    <row r="24" spans="1:6" hidden="1" x14ac:dyDescent="0.2">
      <c r="A24" s="65" t="s">
        <v>23</v>
      </c>
      <c r="B24" s="66"/>
      <c r="C24" s="66"/>
      <c r="D24" s="62">
        <v>5</v>
      </c>
      <c r="E24" s="63">
        <v>0</v>
      </c>
      <c r="F24" s="64">
        <f>E24/E22*100</f>
        <v>0</v>
      </c>
    </row>
    <row r="25" spans="1:6" hidden="1" x14ac:dyDescent="0.2">
      <c r="A25" s="60" t="s">
        <v>24</v>
      </c>
      <c r="B25" s="66"/>
      <c r="C25" s="66"/>
      <c r="D25" s="62">
        <v>9</v>
      </c>
      <c r="E25" s="63">
        <f>E26+E27</f>
        <v>0</v>
      </c>
      <c r="F25" s="64">
        <f>E25/E21*100</f>
        <v>0</v>
      </c>
    </row>
    <row r="26" spans="1:6" hidden="1" x14ac:dyDescent="0.2">
      <c r="A26" s="65" t="s">
        <v>25</v>
      </c>
      <c r="B26" s="66"/>
      <c r="C26" s="66"/>
      <c r="D26" s="62">
        <v>10</v>
      </c>
      <c r="E26" s="63">
        <v>0</v>
      </c>
      <c r="F26" s="64">
        <f t="shared" ref="F26:F32" si="0">E26/$E$21*100</f>
        <v>0</v>
      </c>
    </row>
    <row r="27" spans="1:6" hidden="1" x14ac:dyDescent="0.2">
      <c r="A27" s="65" t="s">
        <v>26</v>
      </c>
      <c r="B27" s="66"/>
      <c r="C27" s="66"/>
      <c r="D27" s="62">
        <v>11</v>
      </c>
      <c r="E27" s="63">
        <v>0</v>
      </c>
      <c r="F27" s="64">
        <f t="shared" si="0"/>
        <v>0</v>
      </c>
    </row>
    <row r="28" spans="1:6" x14ac:dyDescent="0.2">
      <c r="A28" s="60" t="s">
        <v>27</v>
      </c>
      <c r="B28" s="66"/>
      <c r="C28" s="66"/>
      <c r="D28" s="62">
        <v>12</v>
      </c>
      <c r="E28" s="63">
        <f>+E29+E30+E31</f>
        <v>1157495</v>
      </c>
      <c r="F28" s="64">
        <f t="shared" si="0"/>
        <v>95.326784924549443</v>
      </c>
    </row>
    <row r="29" spans="1:6" hidden="1" x14ac:dyDescent="0.2">
      <c r="A29" s="65" t="s">
        <v>28</v>
      </c>
      <c r="B29" s="66"/>
      <c r="C29" s="66"/>
      <c r="D29" s="62">
        <v>13</v>
      </c>
      <c r="E29" s="63">
        <v>0</v>
      </c>
      <c r="F29" s="64">
        <f t="shared" si="0"/>
        <v>0</v>
      </c>
    </row>
    <row r="30" spans="1:6" x14ac:dyDescent="0.2">
      <c r="A30" s="65" t="s">
        <v>29</v>
      </c>
      <c r="B30" s="66"/>
      <c r="C30" s="66"/>
      <c r="D30" s="62">
        <v>14</v>
      </c>
      <c r="E30" s="63">
        <v>1157495</v>
      </c>
      <c r="F30" s="64">
        <f t="shared" si="0"/>
        <v>95.326784924549443</v>
      </c>
    </row>
    <row r="31" spans="1:6" hidden="1" x14ac:dyDescent="0.2">
      <c r="A31" s="65" t="s">
        <v>30</v>
      </c>
      <c r="B31" s="66"/>
      <c r="C31" s="66"/>
      <c r="D31" s="62">
        <v>15</v>
      </c>
      <c r="E31" s="63">
        <v>0</v>
      </c>
      <c r="F31" s="64">
        <f t="shared" si="0"/>
        <v>0</v>
      </c>
    </row>
    <row r="32" spans="1:6" hidden="1" x14ac:dyDescent="0.2">
      <c r="A32" s="67" t="s">
        <v>31</v>
      </c>
      <c r="B32" s="68"/>
      <c r="C32" s="68"/>
      <c r="D32" s="69">
        <v>24</v>
      </c>
      <c r="E32" s="70">
        <v>0</v>
      </c>
      <c r="F32" s="71">
        <f t="shared" si="0"/>
        <v>0</v>
      </c>
    </row>
    <row r="33" spans="1:6" ht="12.75" customHeight="1" thickBot="1" x14ac:dyDescent="0.25">
      <c r="A33" s="72" t="s">
        <v>32</v>
      </c>
      <c r="B33" s="73"/>
      <c r="C33" s="73"/>
      <c r="D33" s="74">
        <v>24</v>
      </c>
      <c r="E33" s="75">
        <v>3129</v>
      </c>
      <c r="F33" s="76">
        <f>E33/$E$21*100</f>
        <v>0.25769226651425298</v>
      </c>
    </row>
    <row r="34" spans="1:6" x14ac:dyDescent="0.2">
      <c r="A34" s="77"/>
      <c r="B34" s="78"/>
      <c r="C34" s="78"/>
      <c r="D34" s="79"/>
      <c r="E34" s="80"/>
      <c r="F34" s="81"/>
    </row>
    <row r="35" spans="1:6" x14ac:dyDescent="0.2">
      <c r="A35" s="77"/>
      <c r="B35" s="78"/>
      <c r="C35" s="78"/>
      <c r="D35" s="79"/>
      <c r="E35" s="80"/>
      <c r="F35" s="81"/>
    </row>
    <row r="36" spans="1:6" ht="15.75" x14ac:dyDescent="0.2">
      <c r="A36" s="82" t="s">
        <v>33</v>
      </c>
      <c r="B36" s="83"/>
      <c r="C36" s="83"/>
      <c r="D36" s="83"/>
      <c r="E36" s="83"/>
      <c r="F36" s="83"/>
    </row>
    <row r="37" spans="1:6" ht="13.5" thickBot="1" x14ac:dyDescent="0.25">
      <c r="B37" s="84"/>
      <c r="C37" s="84"/>
      <c r="D37" s="85"/>
      <c r="E37" s="86"/>
      <c r="F37" s="87"/>
    </row>
    <row r="38" spans="1:6" ht="21" customHeight="1" x14ac:dyDescent="0.2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">
      <c r="A39" s="126"/>
      <c r="B39" s="129"/>
      <c r="C39" s="88" t="s">
        <v>37</v>
      </c>
      <c r="D39" s="89" t="s">
        <v>38</v>
      </c>
      <c r="E39" s="88" t="s">
        <v>37</v>
      </c>
      <c r="F39" s="89" t="s">
        <v>38</v>
      </c>
    </row>
    <row r="40" spans="1:6" ht="15" customHeight="1" thickBot="1" x14ac:dyDescent="0.25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">
      <c r="A41" s="90" t="s">
        <v>5</v>
      </c>
      <c r="B41" s="91">
        <v>1</v>
      </c>
      <c r="C41" s="92">
        <v>14482077</v>
      </c>
      <c r="D41" s="93">
        <v>9097886</v>
      </c>
      <c r="E41" s="92">
        <v>15207654</v>
      </c>
      <c r="F41" s="94">
        <v>9544973</v>
      </c>
    </row>
    <row r="42" spans="1:6" x14ac:dyDescent="0.2">
      <c r="A42" s="77"/>
      <c r="B42" s="84"/>
      <c r="C42" s="84"/>
      <c r="D42" s="85"/>
      <c r="E42" s="86"/>
      <c r="F42" s="87"/>
    </row>
    <row r="43" spans="1:6" x14ac:dyDescent="0.2">
      <c r="A43" s="77"/>
      <c r="B43" s="84"/>
      <c r="C43" s="84"/>
      <c r="D43" s="85"/>
      <c r="E43" s="86"/>
      <c r="F43" s="87"/>
    </row>
    <row r="44" spans="1:6" ht="15.75" x14ac:dyDescent="0.2">
      <c r="A44" s="82" t="s">
        <v>39</v>
      </c>
      <c r="B44" s="84"/>
      <c r="C44" s="84"/>
      <c r="D44" s="85"/>
      <c r="E44" s="86"/>
      <c r="F44" s="87"/>
    </row>
    <row r="45" spans="1:6" ht="13.5" thickBot="1" x14ac:dyDescent="0.25">
      <c r="A45" s="77"/>
      <c r="B45" s="84"/>
      <c r="C45" s="95"/>
      <c r="D45" s="95"/>
    </row>
    <row r="46" spans="1:6" x14ac:dyDescent="0.2">
      <c r="A46" s="115" t="s">
        <v>34</v>
      </c>
      <c r="B46" s="117" t="s">
        <v>16</v>
      </c>
      <c r="C46" s="119" t="s">
        <v>40</v>
      </c>
      <c r="D46" s="120"/>
      <c r="E46" s="96"/>
      <c r="F46" s="96"/>
    </row>
    <row r="47" spans="1:6" ht="13.5" thickBot="1" x14ac:dyDescent="0.25">
      <c r="A47" s="116"/>
      <c r="B47" s="118"/>
      <c r="C47" s="97" t="s">
        <v>41</v>
      </c>
      <c r="D47" s="98">
        <v>43370</v>
      </c>
      <c r="E47" s="33"/>
      <c r="F47" s="96"/>
    </row>
    <row r="48" spans="1:6" x14ac:dyDescent="0.2">
      <c r="A48" s="90" t="s">
        <v>5</v>
      </c>
      <c r="B48" s="57">
        <v>1</v>
      </c>
      <c r="C48" s="121">
        <v>1193909334</v>
      </c>
      <c r="D48" s="122"/>
      <c r="E48" s="99"/>
      <c r="F48" s="99"/>
    </row>
    <row r="49" spans="1:6" x14ac:dyDescent="0.2">
      <c r="A49" s="77"/>
      <c r="B49" s="84"/>
      <c r="C49" s="84"/>
      <c r="D49" s="85"/>
      <c r="E49" s="86"/>
      <c r="F49" s="87"/>
    </row>
    <row r="50" spans="1:6" x14ac:dyDescent="0.2">
      <c r="A50" s="77"/>
      <c r="B50" s="84"/>
      <c r="C50" s="84"/>
      <c r="D50" s="85"/>
      <c r="E50" s="86"/>
      <c r="F50" s="87"/>
    </row>
    <row r="51" spans="1:6" ht="51" x14ac:dyDescent="0.25">
      <c r="A51" s="100" t="s">
        <v>42</v>
      </c>
      <c r="B51" s="101"/>
      <c r="C51" s="101"/>
      <c r="D51" s="102"/>
      <c r="E51" s="102"/>
      <c r="F51" s="103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2019-01-08T09:55:38Z</dcterms:modified>
</cp:coreProperties>
</file>